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843" activeTab="5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o1">'[1]Титульный'!#REF!</definedName>
    <definedName name="_mo2">'[1]Титульный'!$G$15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Beg_Bal">#REF!</definedName>
    <definedName name="CompOt">[0]!CompOt</definedName>
    <definedName name="CompRas">[0]!CompRas</definedName>
    <definedName name="CompRas1">[0]!CompRas1</definedName>
    <definedName name="Comput">[0]!Comput</definedName>
    <definedName name="Data">#REF!</definedName>
    <definedName name="dhsdfjf">#REF!</definedName>
    <definedName name="End_Bal">#REF!</definedName>
    <definedName name="ew">[0]!ew</definedName>
    <definedName name="Excel_BuiltIn_Database">#REF!</definedName>
    <definedName name="Excel_BuiltIn_Database_13">#REF!</definedName>
    <definedName name="Excel_BuiltIn_Database_15">#REF!</definedName>
    <definedName name="Excel_BuiltIn_Database_16">#REF!</definedName>
    <definedName name="Excel_BuiltIn_Database_19">#REF!</definedName>
    <definedName name="Excel_BuiltIn_Database_20">#REF!</definedName>
    <definedName name="Excel_BuiltIn_Database_21">#REF!</definedName>
    <definedName name="Excel_BuiltIn_Database_22">#REF!</definedName>
    <definedName name="Excel_BuiltIn_Database_23">#REF!</definedName>
    <definedName name="Excel_BuiltIn_Database_28">#REF!</definedName>
    <definedName name="Excel_BuiltIn_Database_4">#REF!</definedName>
    <definedName name="Excel_BuiltIn_Database_5">#REF!</definedName>
    <definedName name="Excel_BuiltIn_Database_6">#REF!</definedName>
    <definedName name="Excel_BuiltIn_Database_7">#REF!</definedName>
    <definedName name="Excel_BuiltIn_Database_8">#REF!</definedName>
    <definedName name="Extra_Pay">#REF!</definedName>
    <definedName name="f">'[2]FES'!#REF!</definedName>
    <definedName name="fg">[0]!fg</definedName>
    <definedName name="Full_Print">#REF!</definedName>
    <definedName name="god">'[1]Титульный'!$F$9</definedName>
    <definedName name="Header_Row">ROW(#REF!)</definedName>
    <definedName name="inn">'[1]Титульный'!$G$12</definedName>
    <definedName name="Int">#REF!</definedName>
    <definedName name="Interest_Rate">#REF!</definedName>
    <definedName name="k">[0]!k</definedName>
    <definedName name="Last_Row">IF([0]!Values_Entered,Header_Row+[0]!Number_of_Payments,Header_Row)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oktmo1">'[1]Титульный'!#REF!</definedName>
    <definedName name="oktmo2">'[1]Титульный'!#REF!</definedName>
    <definedName name="org">'[1]Титульный'!$G$11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'[3]16'!$E$15:$I$16,'[3]16'!$E$18:$I$20,'[3]16'!$E$23:$I$23,'[3]16'!$E$26:$I$26,'[3]16'!$E$29:$I$29,'[3]16'!$E$32:$I$32,'[3]16'!$E$35:$I$35,'[3]16'!$B$34,'[3]16'!$B$37</definedName>
    <definedName name="P1_SCOPE_17_PRT" hidden="1">'[3]17'!$E$13:$H$21,'[3]17'!$J$9:$J$11,'[3]17'!$J$13:$J$21,'[3]17'!$E$24:$H$26,'[3]17'!$E$28:$H$36,'[3]17'!$J$24:$M$26,'[3]17'!$J$28:$M$36,'[3]17'!$E$39:$H$41</definedName>
    <definedName name="P1_SCOPE_4_PRT" hidden="1">'[3]4'!$F$23:$I$23,'[3]4'!$F$25:$I$25,'[3]4'!$F$27:$I$31,'[3]4'!$K$14:$N$20,'[3]4'!$K$23:$N$23,'[3]4'!$K$25:$N$25,'[3]4'!$K$27:$N$31,'[3]4'!$P$14:$S$20,'[3]4'!$P$23:$S$23</definedName>
    <definedName name="P1_SCOPE_5_PRT" hidden="1">'[3]5'!$F$23:$I$23,'[3]5'!$F$25:$I$25,'[3]5'!$F$27:$I$31,'[3]5'!$K$14:$N$21,'[3]5'!$K$23:$N$23,'[3]5'!$K$25:$N$25,'[3]5'!$K$27:$N$31,'[3]5'!$P$14:$S$21,'[3]5'!$P$23:$S$23</definedName>
    <definedName name="P1_SCOPE_F1_PRT" hidden="1">'[3]Ф-1 (для АО-энерго)'!$D$74:$E$84,'[3]Ф-1 (для АО-энерго)'!$D$71:$E$72,'[3]Ф-1 (для АО-энерго)'!$D$66:$E$69,'[3]Ф-1 (для АО-энерго)'!$D$61:$E$64</definedName>
    <definedName name="P1_SCOPE_F2_PRT" hidden="1">'[3]Ф-2 (для АО-энерго)'!$G$56,'[3]Ф-2 (для АО-энерго)'!$E$55:$E$56,'[3]Ф-2 (для АО-энерго)'!$F$55:$G$55,'[3]Ф-2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'[3]перекрестка'!$H$15:$H$19,'[3]перекрестка'!$H$21:$H$25,'[3]перекрестка'!$J$14:$J$25,'[3]перекрестка'!$K$15:$K$19,'[3]перекрестка'!$K$21:$K$25</definedName>
    <definedName name="P1_SCOPE_SV_LD" hidden="1">#REF!,#REF!,#REF!,#REF!,#REF!,#REF!,#REF!</definedName>
    <definedName name="P1_SCOPE_SV_LD1" hidden="1">'[3]свод'!$E$70:$M$79,'[3]свод'!$E$81:$M$81,'[3]свод'!$E$83:$M$88,'[3]свод'!$E$90:$M$90,'[3]свод'!$E$92:$M$96,'[3]свод'!$E$98:$M$98,'[3]свод'!$E$101:$M$102</definedName>
    <definedName name="P1_SCOPE_SV_PRT" hidden="1">'[3]свод'!$E$23:$H$26,'[3]свод'!$E$28:$I$29,'[3]свод'!$E$32:$I$36,'[3]свод'!$E$38:$I$40,'[3]свод'!$E$42:$I$53,'[3]свод'!$E$55:$I$56,'[3]свод'!$E$58:$I$63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'[3]16'!$E$38:$I$38,'[3]16'!$E$41:$I$41,'[3]16'!$E$45:$I$47,'[3]16'!$E$49:$I$49,'[3]16'!$E$53:$I$54,'[3]16'!$E$56:$I$57,'[3]16'!$E$59:$I$59,'[3]16'!$E$9:$I$13</definedName>
    <definedName name="P2_SCOPE_4_PRT" hidden="1">'[3]4'!$P$25:$S$25,'[3]4'!$P$27:$S$31,'[3]4'!$U$14:$X$20,'[3]4'!$U$23:$X$23,'[3]4'!$U$25:$X$25,'[3]4'!$U$27:$X$31,'[3]4'!$Z$14:$AC$20,'[3]4'!$Z$23:$AC$23,'[3]4'!$Z$25:$AC$25</definedName>
    <definedName name="P2_SCOPE_5_PRT" hidden="1">'[3]5'!$P$25:$S$25,'[3]5'!$P$27:$S$31,'[3]5'!$U$14:$X$21,'[3]5'!$U$23:$X$23,'[3]5'!$U$25:$X$25,'[3]5'!$U$27:$X$31,'[3]5'!$Z$14:$AC$21,'[3]5'!$Z$23:$AC$23,'[3]5'!$Z$25:$AC$25</definedName>
    <definedName name="P2_SCOPE_F1_PRT" hidden="1">'[3]Ф-1 (для АО-энерго)'!$D$56:$E$59,'[3]Ф-1 (для АО-энерго)'!$D$34:$E$50,'[3]Ф-1 (для АО-энерго)'!$D$32:$E$32,'[3]Ф-1 (для АО-энерго)'!$D$23:$E$30</definedName>
    <definedName name="P2_SCOPE_F2_PRT" hidden="1">'[3]Ф-2 (для АО-энерго)'!$D$52:$G$54,'[3]Ф-2 (для АО-энерго)'!$C$21:$E$42,'[3]Ф-2 (для АО-энерго)'!$A$12:$E$12,'[3]Ф-2 (для АО-энерго)'!$C$8:$E$11</definedName>
    <definedName name="P2_SCOPE_PER_PRT" hidden="1">'[3]перекрестка'!$N$14:$N$25,'[3]перекрестка'!$N$27:$N$31,'[3]перекрестка'!$J$27:$K$31,'[3]перекрестка'!$F$27:$H$31,'[3]перекрестка'!$F$33:$H$37</definedName>
    <definedName name="P2_SCOPE_SV_PRT" hidden="1">'[3]свод'!$E$72:$I$79,'[3]свод'!$E$81:$I$81,'[3]свод'!$E$85:$H$88,'[3]свод'!$E$90:$I$90,'[3]свод'!$E$107:$I$112,'[3]свод'!$E$114:$I$117,'[3]свод'!$E$124:$H$127</definedName>
    <definedName name="P3_SCOPE_F1_PRT" hidden="1">'[3]Ф-1 (для АО-энерго)'!$E$16:$E$17,'[3]Ф-1 (для АО-энерго)'!$C$4:$D$4,'[3]Ф-1 (для АО-энерго)'!$C$7:$E$10,'[3]Ф-1 (для АО-энерго)'!$A$11:$E$11</definedName>
    <definedName name="P3_SCOPE_PER_PRT" hidden="1">'[3]перекрестка'!$J$33:$K$37,'[3]перекрестка'!$N$33:$N$37,'[3]перекрестка'!$F$39:$H$43,'[3]перекрестка'!$J$39:$K$43,'[3]перекрестка'!$N$39:$N$43</definedName>
    <definedName name="P3_SCOPE_SV_PRT" hidden="1">'[3]свод'!$D$135:$G$135,'[3]свод'!$I$135:$I$141,'[3]свод'!$H$137:$H$141,'[3]свод'!$D$138:$G$141,'[3]свод'!$E$15:$I$16,'[3]свод'!$E$120:$I$121,'[3]свод'!$E$18:$I$19</definedName>
    <definedName name="P4_SCOPE_F1_PRT" hidden="1">'[3]Ф-1 (для АО-энерго)'!$C$13:$E$13,'[3]Ф-1 (для АО-энерго)'!$A$14:$E$14,'[3]Ф-1 (для АО-энерго)'!$C$23:$C$50,'[3]Ф-1 (для АО-энерго)'!$C$54:$C$95</definedName>
    <definedName name="P4_SCOPE_PER_PRT" hidden="1">'[3]перекрестка'!$F$45:$H$49,'[3]перекрестка'!$J$45:$K$49,'[3]перекрестка'!$N$45:$N$49,'[3]перекрестка'!$F$53:$G$64,'[3]перекрестка'!$H$54:$H$58</definedName>
    <definedName name="P5_SCOPE_PER_PRT" hidden="1">'[3]перекрестка'!$H$60:$H$64,'[3]перекрестка'!$J$53:$J$64,'[3]перекрестка'!$K$54:$K$58,'[3]перекрестка'!$K$60:$K$64,'[3]перекрестка'!$N$53:$N$64</definedName>
    <definedName name="P6_SCOPE_PER_PRT" hidden="1">'[3]перекрестка'!$F$66:$H$70,'[3]перекрестка'!$J$66:$K$70,'[3]перекрестка'!$N$66:$N$70,'[3]перекрестка'!$F$72:$H$76,'[3]перекрестка'!$J$72:$K$76</definedName>
    <definedName name="P7_SCOPE_PER_PRT" hidden="1">'[3]перекрестка'!$N$72:$N$76,'[3]перекрестка'!$F$78:$H$82,'[3]перекрестка'!$J$78:$K$82,'[3]перекрестка'!$N$78:$N$82,'[3]перекрестка'!$F$84:$H$88</definedName>
    <definedName name="P8_SCOPE_PER_PRT" hidden="1">'[3]перекрестка'!$J$84:$K$88,'[3]перекрестка'!$N$84:$N$88,'[3]перекрестка'!$F$14:$G$25,P1_SCOPE_PER_PRT,P2_SCOPE_PER_PRT,P3_SCOPE_PER_PRT,P4_SCOPE_PER_PRT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eg_name">'[1]Титульный'!$E$7</definedName>
    <definedName name="REGION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>'[3]17'!$J$39:$M$41,'[3]17'!$E$43:$H$51,'[3]17'!$J$43:$M$51,'[3]17'!$E$54:$H$56,'[3]17'!$E$58:$H$66,'[3]17'!$E$69:$M$81,'[3]17'!$E$9:$H$11,P1_SCOPE_17_PRT</definedName>
    <definedName name="SCOPE_2">'[4]форма 3 ТС'!#REF!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>'[3]4'!$Z$27:$AC$31,'[3]4'!$F$14:$I$20,P1_SCOPE_4_PRT,P2_SCOPE_4_PRT</definedName>
    <definedName name="SCOPE_5_PRT">'[3]5'!$Z$27:$AC$31,'[3]5'!$F$14:$I$21,P1_SCOPE_5_PRT,P2_SCOPE_5_PRT</definedName>
    <definedName name="SCOPE_F1_PRT">'[3]Ф-1 (для АО-энерго)'!$D$86:$E$95,P1_SCOPE_F1_PRT,P2_SCOPE_F1_PRT,P3_SCOPE_F1_PRT,P4_SCOPE_F1_PRT</definedName>
    <definedName name="SCOPE_F2_PRT">'[3]Ф-2 (для АО-энерго)'!$C$5:$D$5,'[3]Ф-2 (для АО-энерго)'!$C$52:$C$57,'[3]Ф-2 (для АО-энерго)'!$D$57:$G$57,P1_SCOPE_F2_PRT,P2_SCOPE_F2_PRT</definedName>
    <definedName name="SCOPE_FIN1">'[5]TEHSHEET'!$I$5:$I$14</definedName>
    <definedName name="SCOPE_FIN2">'[5]TEHSHEET'!$G$5:$G$10</definedName>
    <definedName name="SCOPE_PER_PRT">P5_SCOPE_PER_PRT,P6_SCOPE_PER_PRT,P7_SCOPE_PER_PRT,P8_SCOPE_PER_PRT</definedName>
    <definedName name="SCOPE_R">'[5]TEHSHEET'!$M$5:$M$93</definedName>
    <definedName name="SCOPE_REG">'[6]TEHSHEET'!$M$5:$M$93</definedName>
    <definedName name="SCOPE_SPR_PRT">'[3]Справочники'!$D$21:$J$22,'[3]Справочники'!$E$13:$I$14,'[3]Справочники'!$F$27:$H$28</definedName>
    <definedName name="SCOPE_SV_LD1">'[3]свод'!$E$104:$M$104,'[3]свод'!$E$106:$M$117,'[3]свод'!$E$120:$M$121,'[3]свод'!$E$123:$M$127,'[3]свод'!$E$10:$M$68,P1_SCOPE_SV_LD1</definedName>
    <definedName name="SCOPE_SV_LD2">#REF!</definedName>
    <definedName name="SCOPE_SV_PRT">P1_SCOPE_SV_PRT,P2_SCOPE_SV_PRT,P3_SCOPE_SV_PRT</definedName>
    <definedName name="SCOPE_YES">'[5]TEHSHEET'!$K$5:$K$6</definedName>
    <definedName name="TARGET">'[7]TEHSHEET'!$I$42:$I$45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а">[0]!а</definedName>
    <definedName name="аааа">[0]!аааа</definedName>
    <definedName name="б">[0]!б</definedName>
    <definedName name="база">#REF!</definedName>
    <definedName name="БазовыйПериод">'[3]Заголовок'!$B$15</definedName>
    <definedName name="в">[0]!в</definedName>
    <definedName name="в23ё">[0]!в23ё</definedName>
    <definedName name="вахта">#N/A</definedName>
    <definedName name="вв">[0]!вв</definedName>
    <definedName name="ВСЕГО_по_предприятию">#REF!</definedName>
    <definedName name="второй">#REF!</definedName>
    <definedName name="вып">Scheduled_Payment+Extra_Payment</definedName>
    <definedName name="д">[0]!д</definedName>
    <definedName name="дьд">#REF!</definedName>
    <definedName name="ЕСН">[0]!ЕСН</definedName>
    <definedName name="ж">[0]!ж</definedName>
    <definedName name="з">[0]!з</definedName>
    <definedName name="_xlnm.Print_Titles" localSheetId="6">'Приложение 8'!$3:$5</definedName>
    <definedName name="_xlnm.Print_Titles" localSheetId="7">'Приложение 9'!$3:$5</definedName>
    <definedName name="и">[0]!и</definedName>
    <definedName name="й">[0]!й</definedName>
    <definedName name="йй">[0]!йй</definedName>
    <definedName name="ййй">#REF!</definedName>
    <definedName name="к">[0]!к</definedName>
    <definedName name="кал.эл.эн.">[0]!кал.эл.эн.</definedName>
    <definedName name="ке">[0]!ке</definedName>
    <definedName name="керцр">#REF!</definedName>
    <definedName name="л">[0]!л</definedName>
    <definedName name="лллл">#REF!</definedName>
    <definedName name="м">[0]!м</definedName>
    <definedName name="ммм">#REF!</definedName>
    <definedName name="мым">[0]!мым</definedName>
    <definedName name="_xlnm.Print_Area" localSheetId="0">'Приложение 2'!$A$1:$Q$58</definedName>
    <definedName name="_xlnm.Print_Area" localSheetId="1">'Приложение 3'!$A$1:$Q$66</definedName>
    <definedName name="_xlnm.Print_Area" localSheetId="2">'Приложение 4'!$A$1:$Q$74</definedName>
    <definedName name="_xlnm.Print_Area" localSheetId="3">'Приложение 5'!$A$1:$Q$66</definedName>
    <definedName name="_xlnm.Print_Area" localSheetId="4">'Приложение 6'!$A$1:$Q$54</definedName>
    <definedName name="_xlnm.Print_Area" localSheetId="5">'Приложение 7'!$A$1:$Q$70</definedName>
    <definedName name="_xlnm.Print_Area" localSheetId="6">'Приложение 8'!$A$1:$Q$17</definedName>
    <definedName name="_xlnm.Print_Area" localSheetId="7">'Приложение 9'!$A$1:$Q$125</definedName>
    <definedName name="первый">#REF!</definedName>
    <definedName name="ПОКАЗАТЕЛИ_ДОЛГОСР.ПРОГНОЗА">'[8]2002(v2)'!#REF!</definedName>
    <definedName name="прп">#REF!</definedName>
    <definedName name="РЭК.покуп.">[0]!РЭК.покуп.</definedName>
    <definedName name="с">[0]!с</definedName>
    <definedName name="СИЗ">#REF!</definedName>
    <definedName name="СОmpRus">[0]!СОmpRus</definedName>
    <definedName name="сс">[0]!сс</definedName>
    <definedName name="сссс">[0]!сссс</definedName>
    <definedName name="ссы">[0]!ссы</definedName>
    <definedName name="ставка">#REF!</definedName>
    <definedName name="ставка_22">#REF!</definedName>
    <definedName name="т">[0]!т</definedName>
    <definedName name="Таблица_N_2">#REF!</definedName>
    <definedName name="тариф">#REF!</definedName>
    <definedName name="тариф_1">#REF!</definedName>
    <definedName name="тариф_10">#REF!</definedName>
    <definedName name="тариф_11">#REF!</definedName>
    <definedName name="тариф_12">#REF!</definedName>
    <definedName name="тариф_13">#REF!</definedName>
    <definedName name="тариф_14">#REF!</definedName>
    <definedName name="тариф_15">#REF!</definedName>
    <definedName name="тариф_16">#REF!</definedName>
    <definedName name="тариф_19">#REF!</definedName>
    <definedName name="тариф_21">#REF!</definedName>
    <definedName name="тариф_22">#REF!</definedName>
    <definedName name="тариф_23">#REF!</definedName>
    <definedName name="тариф_25">#REF!</definedName>
    <definedName name="тариф_28">#REF!</definedName>
    <definedName name="тариф_29">#REF!</definedName>
    <definedName name="тариф_4">#REF!</definedName>
    <definedName name="тариф_5">#REF!</definedName>
    <definedName name="тариф_6">#REF!</definedName>
    <definedName name="топл.">[0]!топл.</definedName>
    <definedName name="третий">#REF!</definedName>
    <definedName name="у">[0]!у</definedName>
    <definedName name="ф">[0]!ф</definedName>
    <definedName name="ФОТ1">#REF!</definedName>
    <definedName name="х">[0]!х</definedName>
    <definedName name="ц">[0]!ц</definedName>
    <definedName name="цкеркр">#REF!</definedName>
    <definedName name="цу">[0]!цу</definedName>
    <definedName name="четвертый">#REF!</definedName>
    <definedName name="ыв">[0]!ыв</definedName>
    <definedName name="ыыыы">[0]!ыыыы</definedName>
    <definedName name="Э">#REF!</definedName>
    <definedName name="я">[0]!я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B3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из программы</t>
        </r>
      </text>
    </comment>
    <comment ref="B3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из программы</t>
        </r>
      </text>
    </comment>
  </commentList>
</comments>
</file>

<file path=xl/sharedStrings.xml><?xml version="1.0" encoding="utf-8"?>
<sst xmlns="http://schemas.openxmlformats.org/spreadsheetml/2006/main" count="913" uniqueCount="205">
  <si>
    <t>№ п/п</t>
  </si>
  <si>
    <t>Приложение 1</t>
  </si>
  <si>
    <t>Наименование инвестиционного проекта, мероприятия</t>
  </si>
  <si>
    <t>Срок исполнения</t>
  </si>
  <si>
    <t>Ответственный исполнитель</t>
  </si>
  <si>
    <t>Источники финансирования, тыс. руб.</t>
  </si>
  <si>
    <t>Сумма и источники финансирования, тыс. руб.</t>
  </si>
  <si>
    <t>1</t>
  </si>
  <si>
    <t>Задача 1: Инженерно-техническая оптимизация коммунальных систем</t>
  </si>
  <si>
    <t>1.1</t>
  </si>
  <si>
    <t>Проведение энергетического обследования организаций, осуществляющих производство и транспортировку электрической энергии</t>
  </si>
  <si>
    <t>всего</t>
  </si>
  <si>
    <t>федеральный бюджет</t>
  </si>
  <si>
    <t>областной бюджет</t>
  </si>
  <si>
    <t>бюджет МО</t>
  </si>
  <si>
    <t>внебюджетные источники</t>
  </si>
  <si>
    <t>1.2</t>
  </si>
  <si>
    <t>Инвентаризация бесхозяйных объектов недвижимого имущества, используемых для передачи энергетических ресурсов. Организация постановки объектов на учет в качестве бесхозяйных объектов недвижимого имущества. Признание права муниципальной собственности на бесхозяйные объекты недвижимого имущества</t>
  </si>
  <si>
    <t>Задача 2: Перспективное планирование развития коммунальных систем</t>
  </si>
  <si>
    <t>2.1</t>
  </si>
  <si>
    <t>Задача 3: Разработка мероприятий по строительству, комплексной реконструкции и модернизации системы коммунальной инфраструктуры</t>
  </si>
  <si>
    <t>3.1</t>
  </si>
  <si>
    <t>3.1.1</t>
  </si>
  <si>
    <t>3.1.2</t>
  </si>
  <si>
    <t>3.2</t>
  </si>
  <si>
    <t>3.2.1</t>
  </si>
  <si>
    <t>4.1</t>
  </si>
  <si>
    <t>4.2</t>
  </si>
  <si>
    <t>Разработка технико-экономических обоснований в целях внедрения энергосберегающих технологий для привлечения внебюджетного финансирования</t>
  </si>
  <si>
    <t>ИТОГО по Программе:</t>
  </si>
  <si>
    <t>Источники финансирования</t>
  </si>
  <si>
    <t>Проведение энергетического обследования организаций, осуществляющих производство и транспортировку тепловой энергии</t>
  </si>
  <si>
    <t>ИТОГО по задаче 1</t>
  </si>
  <si>
    <t>Подрядные организации, определенные на конкурсной основе</t>
  </si>
  <si>
    <t>ИТОГО по задаче 2</t>
  </si>
  <si>
    <t>Проект. Новое строительство, реконструкция и техническое перевооружение (головных объектов теплоснабжения) источников тепловой энергии</t>
  </si>
  <si>
    <t>Проект. Новое строительство и реконструкция тепловых сетей (линейных объектов теплоснабжения)</t>
  </si>
  <si>
    <t>Разработка технико-экономических обоснований на внедрение энергосберегающих технологий в целях привлечения внебюджетного финансирования</t>
  </si>
  <si>
    <t>Наименование  инвестиционного проекта, мероприятия</t>
  </si>
  <si>
    <t>Сумма и источники финансирования, тыс.руб.</t>
  </si>
  <si>
    <t>2.2</t>
  </si>
  <si>
    <t>Проект 1. Развитие головных объектов системы водоснабжения</t>
  </si>
  <si>
    <t>3.1.3</t>
  </si>
  <si>
    <t>Проект 3. Реконструкция водопроводных сетей и сооружений</t>
  </si>
  <si>
    <t>ИТОГО по задаче 3</t>
  </si>
  <si>
    <t>ИТОГО по задаче 4</t>
  </si>
  <si>
    <t>Проект 1. Строительство и реконструкция сооружений и головных насосных станций системы водоотведения на перспективу</t>
  </si>
  <si>
    <t>Проект 3. Реконструкция и модернизация линейных объектов водоотведения</t>
  </si>
  <si>
    <t>2</t>
  </si>
  <si>
    <t>3</t>
  </si>
  <si>
    <t>4</t>
  </si>
  <si>
    <t>5</t>
  </si>
  <si>
    <t>Проведение энергетического аудита организации, осуществляющей регулируемый вид деятельности</t>
  </si>
  <si>
    <t>Проект. Реконструкция и техническое перевооружение (ГРП, другие источники либо головные объекты газоснабжения)</t>
  </si>
  <si>
    <t>Проект. Новое строительство сетей газоснабжения (линейные объекты газоснабжения)</t>
  </si>
  <si>
    <t>3.3</t>
  </si>
  <si>
    <t>Разработка инвестиционной программы газоснабжающей организации</t>
  </si>
  <si>
    <t>ИТОГО по Программе</t>
  </si>
  <si>
    <t>Итого по задаче 1</t>
  </si>
  <si>
    <t>Разработка схемы санитарной очистки территорий</t>
  </si>
  <si>
    <t>Итого по задаче 2</t>
  </si>
  <si>
    <t xml:space="preserve">Разработка и реализация проектов ликвидации объектов накопленного экологического ущерба и реабилитации загрязненных территорий </t>
  </si>
  <si>
    <t>Ликвидация несанкционированных свалок</t>
  </si>
  <si>
    <t>Итого по задаче 3</t>
  </si>
  <si>
    <t>Разработка нормативно-правового обеспечения</t>
  </si>
  <si>
    <t>Итого по задаче 4</t>
  </si>
  <si>
    <t>Задача 5: Обеспечение сбалансированности интересов субъектов коммунальной инфраструктуры и потребителей</t>
  </si>
  <si>
    <t>5.1</t>
  </si>
  <si>
    <t>Формирование экологической культуры населения через систему экологического образования, просвещения, СМИ</t>
  </si>
  <si>
    <t>Итого по задаче 5</t>
  </si>
  <si>
    <t>Итого по Программе</t>
  </si>
  <si>
    <t>Программа инвестиционных проектов по реализации энергосберегающих мероприятий в многоквартирных домах, бюджетных организациях, городском освещении</t>
  </si>
  <si>
    <t>Проект: Мероприятия по энергосбережению и повышению энергетической эффективности жилищного фонда</t>
  </si>
  <si>
    <t>Разработка форм мониторингов, установление целевых показателей повышения энергоэффективности использования энергетических ресурсов в муниципальном образовании</t>
  </si>
  <si>
    <t>Сбор информации об энергопотреблении жилых домов</t>
  </si>
  <si>
    <t>Анализ (ранжирование многоквартирных домов по уровню энергоэффективности)</t>
  </si>
  <si>
    <t>Выявление многоквартирных домов, требующих реализации первочередных мер по повышению энергоэффективности</t>
  </si>
  <si>
    <t>Разработка технико-экономических обоснований на внедрение энергосберегающих мероприятий</t>
  </si>
  <si>
    <t>Организация проведения энергетических обследований</t>
  </si>
  <si>
    <t>Разработка мероприятий содействующих привлечению частных инвестиций, в том числе в рамках реализации энергосервисных договоров</t>
  </si>
  <si>
    <t>Регулярное информирование жителей о состоянии системы отопления, нерациональном использовании, о состоянии электропотребления и способах экономии</t>
  </si>
  <si>
    <t>Пропаганда применения энергоэффективной бытовой техники класса А, А+, А++</t>
  </si>
  <si>
    <t>Обеспечение реализации мероприятий по повышению энергетической эффективности при проведении капитального ремонта многоквартирных домов</t>
  </si>
  <si>
    <t>Утепление многоквартирных домов, квартир и площади мест общего пользования в многоквартирных домах, не подлежащих капитальному ремонту, а также внедрение систем регулирования потребления энергетических ресурсов</t>
  </si>
  <si>
    <t>Теплоизоляция труб в подвальных помещениях</t>
  </si>
  <si>
    <t>Размещение на фасадах многоквартирных домов указателей классов их энергетической эффективности</t>
  </si>
  <si>
    <t>Мероприятия по повышению энергетической эффективности систем освещения, включая мероприятия по установке датчиков движения и степени освещенности</t>
  </si>
  <si>
    <t>Замена ламп накаливания в подъездах на люминисцентные энергосберегающие светильники</t>
  </si>
  <si>
    <t>Проект. Мероприятия по энергосбережению в бюджетных учреждениях и повышению энергетической эффективности этих учреждений</t>
  </si>
  <si>
    <t>Проведение энергетических обследований зданий, строений, сооружений (далее – здания, строения, сооружения), сбор и анализ информации об энергопотреблении зданий, строений, сооружений, в том числе их ранжирование по удельному энергопотреблению и очередности проведения мероприятий по энергосбережению</t>
  </si>
  <si>
    <t>Содействие заключению энергосервисных договоров и привлечению частных инвестиций в целях их реализации</t>
  </si>
  <si>
    <t>Создание системы контроля и мониторинга за реализацией энергосервисных контрактов</t>
  </si>
  <si>
    <t>Повышение тепловой защиты зданий, строений, сооружений при капитальном ремонте, утепление зданий, строений, сооружений</t>
  </si>
  <si>
    <t>Перекладка  электрических сетей для снижения потерь электрической энергии в зданиях, строениях, сооружениях</t>
  </si>
  <si>
    <t>Автоматизация  потребления тепловой энергии зданиями, строениями, сооружениями</t>
  </si>
  <si>
    <t>Тепловая изоляция трубопроводов и оборудования, разводящих трубопроводов отопления и горячего водоснабжения в зданиях, строениях, сооружениях</t>
  </si>
  <si>
    <t>Повышение энергетической эффективности систем освещения зданий, строений, сооружений</t>
  </si>
  <si>
    <t>Закупка энергопотребляющего оборудования высоких классов энергетической эффективности</t>
  </si>
  <si>
    <t xml:space="preserve">Программа инвестиционных проектов по оснащению приборами учета </t>
  </si>
  <si>
    <t>Проект: Установка приборов учета в многоквартирных жилых домах</t>
  </si>
  <si>
    <t>Установка приборов учета потребления холодной воды в многоквартирных жилых домах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</si>
  <si>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</si>
  <si>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</si>
  <si>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</si>
  <si>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</si>
  <si>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</si>
  <si>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</si>
  <si>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</si>
  <si>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</si>
  <si>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</si>
  <si>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</si>
  <si>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</si>
  <si>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</si>
  <si>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</si>
  <si>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</si>
  <si>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</si>
  <si>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</si>
  <si>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</si>
  <si>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</si>
  <si>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</si>
  <si>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</si>
  <si>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</si>
  <si>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</si>
  <si>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</si>
  <si>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</si>
  <si>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</si>
  <si>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</si>
  <si>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</si>
  <si>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</si>
  <si>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</si>
  <si>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</si>
  <si>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</si>
  <si>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</si>
  <si>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</si>
  <si>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</si>
  <si>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Оборудование мест санкционированного сбора бытовых и крупногабаритных отходов</t>
  </si>
  <si>
    <t>ИТОГО по Задаче 1</t>
  </si>
  <si>
    <t>ИТОГО по Задаче 2</t>
  </si>
  <si>
    <t>ИТОГО по Задаче 3</t>
  </si>
  <si>
    <t>ИТОГО по Задаче 4</t>
  </si>
  <si>
    <t>Задача 2: Перспективное планирование развития систем коммунальной инфраструктуры</t>
  </si>
  <si>
    <t>3.1.4</t>
  </si>
  <si>
    <t>Разработка перспективных схем ресурсоснабжения (по системе газоснабжения)</t>
  </si>
  <si>
    <t>Проект. Реконструкция сетей газоснабжения (линейные объекты газоснабжения)</t>
  </si>
  <si>
    <t>2013-2018</t>
  </si>
  <si>
    <t>ОАО "Ленэнерго"</t>
  </si>
  <si>
    <t>Разработка электронных перспективных схем ресурсоснабжения</t>
  </si>
  <si>
    <t>2014-2015</t>
  </si>
  <si>
    <t>Разработка инвестиционных программ электроснабжающей организации</t>
  </si>
  <si>
    <t xml:space="preserve">Задача 4: Повышение инвестиционной привлекательности коммунальной инфраструктуры муниципального образования </t>
  </si>
  <si>
    <t xml:space="preserve">Программа инвестиционных проектов в сфере захоронении (утилизации) ТБО </t>
  </si>
  <si>
    <t>6</t>
  </si>
  <si>
    <t>7</t>
  </si>
  <si>
    <t>8</t>
  </si>
  <si>
    <t>9</t>
  </si>
  <si>
    <t>10</t>
  </si>
  <si>
    <t>11</t>
  </si>
  <si>
    <t>12</t>
  </si>
  <si>
    <t>Задача 1. Обеспечение сбалансированности интересов субъектов коммунальной инфраструктуры и потребителей</t>
  </si>
  <si>
    <t>Администрация МО</t>
  </si>
  <si>
    <t xml:space="preserve">Разработка инвестиционных программ теплоснабжающей организации </t>
  </si>
  <si>
    <t>Разработка инвестиционных программ организации в сфере водоснабжения</t>
  </si>
  <si>
    <t>Разработка инвестиционных программ организации в сфере водоотведения</t>
  </si>
  <si>
    <t>ОАО "Леноблгаз"</t>
  </si>
  <si>
    <t>Разработка электронных перспективных схем по обращению с ТБО</t>
  </si>
  <si>
    <t>Оценка потенциала энергосбережения в поселениях</t>
  </si>
  <si>
    <t>Администрация МО, бюджетные учреждения</t>
  </si>
  <si>
    <t>Администрация МО, обслуживающие организации</t>
  </si>
  <si>
    <t xml:space="preserve">Администрация МО                               
</t>
  </si>
  <si>
    <t>Ресурсоснабжающие организации</t>
  </si>
  <si>
    <t>Ресурсоснабжающие организации, Администрация МО</t>
  </si>
  <si>
    <t>Администрация МО, Ресурсоснабжающие организации</t>
  </si>
  <si>
    <t xml:space="preserve">Ресурсоснабжающие организации </t>
  </si>
  <si>
    <t>Ремонт колодцев</t>
  </si>
  <si>
    <t>Замена водопроводной арматуры</t>
  </si>
  <si>
    <t>Замена сетей водоснабжения</t>
  </si>
  <si>
    <t xml:space="preserve"> Ресурсоснабжающие организации</t>
  </si>
  <si>
    <t>Замена запорной арматуры</t>
  </si>
  <si>
    <t>Замена ветхих сетей</t>
  </si>
  <si>
    <t>Установка приборов учета потребления электрической энергии в многоквартирных жилых домах</t>
  </si>
  <si>
    <t>2013-2023</t>
  </si>
  <si>
    <t>2013-2023 гг.</t>
  </si>
  <si>
    <t xml:space="preserve"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2013-2023 годы </t>
  </si>
  <si>
    <t>13</t>
  </si>
  <si>
    <t>14</t>
  </si>
  <si>
    <t>15</t>
  </si>
  <si>
    <t>16</t>
  </si>
  <si>
    <t>17</t>
  </si>
  <si>
    <t>2017, 2022</t>
  </si>
  <si>
    <t>2015-2017</t>
  </si>
  <si>
    <t>Реконструкция водозаборных сооружений</t>
  </si>
  <si>
    <t>2015-2020</t>
  </si>
  <si>
    <t>2014-2023</t>
  </si>
  <si>
    <t>Устройство ВОС</t>
  </si>
  <si>
    <t>Реконструкция КОС</t>
  </si>
  <si>
    <t>2014-2016</t>
  </si>
  <si>
    <t>Программа инвестиционных проектов в электроснабжении МО Оредежское сельское поселение</t>
  </si>
  <si>
    <t>Программа инвестиционных проектов в теплоснабжении МО Оредежское сельское поселение</t>
  </si>
  <si>
    <t>Программа инвестиционных проектов в водоснабжении МО Оредежское сельское поселение</t>
  </si>
  <si>
    <t>Программа инвестиционных проектов в водоотведении МО Оредежское сельское поселение</t>
  </si>
  <si>
    <t>Программа инвестиционных проектов в газоснабжении МО Оредежское сельское поселение</t>
  </si>
  <si>
    <t>Очистка земель на территории Оредежское сельского поселения, используемых в качестве несанкционированных свалок. Рекультивация существующих свалок</t>
  </si>
  <si>
    <t>Реконструкция сетей 0,4кВ п. Оредеж - 11 км.</t>
  </si>
  <si>
    <t>Проект Новое строительство и реконструкция головных и линейных объектов электроснабжения</t>
  </si>
  <si>
    <t>Строительство БМК-4,45 МВт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</si>
</sst>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_-;\-* #,##0.00_-;_-* &quot;-&quot;??_-;_-@_-"/>
    <numFmt numFmtId="167" formatCode="&quot;$&quot;#,##0_);[Red]\(&quot;$&quot;#,##0\)"/>
    <numFmt numFmtId="168" formatCode="_(* #,##0_);_(* \(#,##0\);_(* &quot; - &quot;_);_(@_)"/>
    <numFmt numFmtId="169" formatCode="_(* #,##0_);_(* \(#,##0\);_(* &quot;-&quot;_);_(@_)"/>
    <numFmt numFmtId="170" formatCode="#,##0;\(#,##0\);&quot;-&quot;"/>
    <numFmt numFmtId="171" formatCode="General_)"/>
    <numFmt numFmtId="172" formatCode="#,##0.0"/>
    <numFmt numFmtId="173" formatCode="_-* #,##0.00\ _€_-;\-* #,##0.00\ _€_-;_-* &quot;-&quot;??\ _€_-;_-@_-"/>
    <numFmt numFmtId="174" formatCode="_(* #,##0.00_);_(* \(#,##0.00\);_(* &quot;-&quot;??_);_(@_)"/>
    <numFmt numFmtId="175" formatCode="_-* #,##0.00_р_._-;\-* #,##0.0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sz val="8"/>
      <name val="Helv"/>
      <family val="0"/>
    </font>
    <font>
      <sz val="8"/>
      <name val="Arial"/>
      <family val="2"/>
    </font>
    <font>
      <b/>
      <sz val="8"/>
      <name val="Helv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 CYR"/>
      <family val="0"/>
    </font>
    <font>
      <sz val="10"/>
      <name val="NTHarmonica"/>
      <family val="0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>
      <alignment vertical="center"/>
      <protection locked="0"/>
    </xf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ill="0" applyBorder="0">
      <alignment horizontal="right" vertical="top"/>
      <protection/>
    </xf>
    <xf numFmtId="0" fontId="7" fillId="0" borderId="0">
      <alignment horizontal="center" wrapText="1"/>
      <protection/>
    </xf>
    <xf numFmtId="169" fontId="6" fillId="0" borderId="0" applyFill="0" applyBorder="0" applyAlignment="0" applyProtection="0"/>
    <xf numFmtId="170" fontId="8" fillId="0" borderId="0">
      <alignment/>
      <protection/>
    </xf>
    <xf numFmtId="0" fontId="6" fillId="0" borderId="0" applyFill="0" applyBorder="0">
      <alignment horizontal="left" vertical="top"/>
      <protection/>
    </xf>
    <xf numFmtId="0" fontId="2" fillId="0" borderId="0">
      <alignment/>
      <protection/>
    </xf>
    <xf numFmtId="0" fontId="9" fillId="0" borderId="0">
      <alignment/>
      <protection/>
    </xf>
    <xf numFmtId="9" fontId="10" fillId="0" borderId="0" applyFill="0" applyBorder="0" applyAlignment="0" applyProtection="0"/>
    <xf numFmtId="0" fontId="9" fillId="0" borderId="0" applyNumberFormat="0">
      <alignment horizontal="left"/>
      <protection/>
    </xf>
    <xf numFmtId="0" fontId="3" fillId="0" borderId="0">
      <alignment vertical="center"/>
      <protection locked="0"/>
    </xf>
    <xf numFmtId="0" fontId="11" fillId="0" borderId="1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71" fontId="12" fillId="0" borderId="2">
      <alignment/>
      <protection locked="0"/>
    </xf>
    <xf numFmtId="0" fontId="52" fillId="26" borderId="3" applyNumberFormat="0" applyAlignment="0" applyProtection="0"/>
    <xf numFmtId="0" fontId="53" fillId="27" borderId="4" applyNumberFormat="0" applyAlignment="0" applyProtection="0"/>
    <xf numFmtId="0" fontId="54" fillId="27" borderId="3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6" fillId="0" borderId="5" applyNumberFormat="0" applyFill="0" applyAlignment="0" applyProtection="0"/>
    <xf numFmtId="0" fontId="14" fillId="0" borderId="6" applyNumberFormat="0" applyFill="0" applyAlignment="0" applyProtection="0"/>
    <xf numFmtId="0" fontId="13" fillId="0" borderId="0" applyBorder="0">
      <alignment horizontal="center" vertical="center" wrapText="1"/>
      <protection/>
    </xf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9" applyBorder="0">
      <alignment horizontal="center" vertical="center" wrapText="1"/>
      <protection/>
    </xf>
    <xf numFmtId="0" fontId="15" fillId="0" borderId="0" applyBorder="0">
      <alignment horizontal="center" vertical="center" wrapText="1"/>
      <protection/>
    </xf>
    <xf numFmtId="171" fontId="16" fillId="28" borderId="2">
      <alignment/>
      <protection/>
    </xf>
    <xf numFmtId="4" fontId="17" fillId="29" borderId="10" applyBorder="0">
      <alignment horizontal="right"/>
      <protection/>
    </xf>
    <xf numFmtId="4" fontId="17" fillId="30" borderId="0" applyBorder="0">
      <alignment horizontal="right"/>
      <protection/>
    </xf>
    <xf numFmtId="0" fontId="59" fillId="0" borderId="11" applyNumberFormat="0" applyFill="0" applyAlignment="0" applyProtection="0"/>
    <xf numFmtId="0" fontId="60" fillId="31" borderId="12" applyNumberFormat="0" applyAlignment="0" applyProtection="0"/>
    <xf numFmtId="0" fontId="18" fillId="32" borderId="0" applyFill="0">
      <alignment wrapText="1"/>
      <protection/>
    </xf>
    <xf numFmtId="0" fontId="19" fillId="0" borderId="0">
      <alignment horizontal="center" vertical="top" wrapText="1"/>
      <protection/>
    </xf>
    <xf numFmtId="0" fontId="20" fillId="0" borderId="0">
      <alignment horizontal="centerContinuous" vertical="center" wrapText="1"/>
      <protection/>
    </xf>
    <xf numFmtId="0" fontId="61" fillId="0" borderId="0" applyNumberFormat="0" applyFill="0" applyBorder="0" applyAlignment="0" applyProtection="0"/>
    <xf numFmtId="0" fontId="62" fillId="3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" fontId="4" fillId="0" borderId="0">
      <alignment vertical="center"/>
      <protection/>
    </xf>
    <xf numFmtId="0" fontId="12" fillId="0" borderId="0">
      <alignment/>
      <protection/>
    </xf>
    <xf numFmtId="0" fontId="22" fillId="0" borderId="0">
      <alignment/>
      <protection/>
    </xf>
    <xf numFmtId="0" fontId="63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ill="0" applyBorder="0" applyAlignment="0" applyProtection="0"/>
    <xf numFmtId="0" fontId="66" fillId="0" borderId="14" applyNumberFormat="0" applyFill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67" fillId="0" borderId="0" applyNumberFormat="0" applyFill="0" applyBorder="0" applyAlignment="0" applyProtection="0"/>
    <xf numFmtId="49" fontId="18" fillId="0" borderId="0">
      <alignment horizontal="center"/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12" fillId="0" borderId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17" fillId="32" borderId="0" applyBorder="0">
      <alignment horizontal="right"/>
      <protection/>
    </xf>
    <xf numFmtId="4" fontId="17" fillId="36" borderId="0" applyBorder="0">
      <alignment horizontal="right"/>
      <protection/>
    </xf>
    <xf numFmtId="4" fontId="17" fillId="32" borderId="0" applyBorder="0">
      <alignment horizontal="right"/>
      <protection/>
    </xf>
    <xf numFmtId="4" fontId="17" fillId="37" borderId="0" applyBorder="0">
      <alignment horizontal="right"/>
      <protection/>
    </xf>
    <xf numFmtId="4" fontId="17" fillId="32" borderId="10" applyFont="0" applyBorder="0">
      <alignment horizontal="right"/>
      <protection/>
    </xf>
    <xf numFmtId="0" fontId="68" fillId="38" borderId="0" applyNumberFormat="0" applyBorder="0" applyAlignment="0" applyProtection="0"/>
  </cellStyleXfs>
  <cellXfs count="359"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172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" fontId="24" fillId="0" borderId="10" xfId="0" applyNumberFormat="1" applyFont="1" applyFill="1" applyBorder="1" applyAlignment="1">
      <alignment horizontal="center" vertical="center" textRotation="90" wrapText="1"/>
    </xf>
    <xf numFmtId="0" fontId="46" fillId="0" borderId="0" xfId="0" applyFont="1" applyFill="1" applyAlignment="1">
      <alignment vertical="center"/>
    </xf>
    <xf numFmtId="172" fontId="24" fillId="13" borderId="10" xfId="0" applyNumberFormat="1" applyFont="1" applyFill="1" applyBorder="1" applyAlignment="1">
      <alignment horizontal="center" vertical="center" wrapText="1"/>
    </xf>
    <xf numFmtId="3" fontId="24" fillId="13" borderId="10" xfId="0" applyNumberFormat="1" applyFont="1" applyFill="1" applyBorder="1" applyAlignment="1">
      <alignment horizontal="center" vertical="center" wrapText="1"/>
    </xf>
    <xf numFmtId="0" fontId="46" fillId="13" borderId="0" xfId="0" applyFont="1" applyFill="1" applyAlignment="1">
      <alignment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45" fillId="7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45" fillId="0" borderId="0" xfId="0" applyNumberFormat="1" applyFont="1" applyFill="1" applyAlignment="1">
      <alignment vertical="center"/>
    </xf>
    <xf numFmtId="49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3" fontId="45" fillId="0" borderId="0" xfId="0" applyNumberFormat="1" applyFont="1" applyFill="1" applyAlignment="1">
      <alignment vertical="center"/>
    </xf>
    <xf numFmtId="1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1" fontId="71" fillId="0" borderId="15" xfId="0" applyNumberFormat="1" applyFont="1" applyBorder="1" applyAlignment="1">
      <alignment horizontal="center"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1" fontId="70" fillId="13" borderId="0" xfId="0" applyNumberFormat="1" applyFont="1" applyFill="1" applyAlignment="1">
      <alignment vertical="center"/>
    </xf>
    <xf numFmtId="0" fontId="70" fillId="13" borderId="0" xfId="0" applyFont="1" applyFill="1" applyAlignment="1">
      <alignment vertical="center"/>
    </xf>
    <xf numFmtId="3" fontId="69" fillId="0" borderId="10" xfId="0" applyNumberFormat="1" applyFont="1" applyFill="1" applyBorder="1" applyAlignment="1">
      <alignment horizontal="center" vertical="center" wrapText="1"/>
    </xf>
    <xf numFmtId="1" fontId="7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1" fontId="72" fillId="13" borderId="0" xfId="0" applyNumberFormat="1" applyFont="1" applyFill="1" applyAlignment="1">
      <alignment vertical="center"/>
    </xf>
    <xf numFmtId="0" fontId="72" fillId="13" borderId="0" xfId="0" applyFont="1" applyFill="1" applyAlignment="1">
      <alignment vertical="center"/>
    </xf>
    <xf numFmtId="1" fontId="72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0" fillId="7" borderId="0" xfId="0" applyFont="1" applyFill="1" applyAlignment="1">
      <alignment vertical="center"/>
    </xf>
    <xf numFmtId="3" fontId="71" fillId="13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49" fontId="70" fillId="0" borderId="0" xfId="0" applyNumberFormat="1" applyFont="1" applyAlignment="1">
      <alignment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3" fontId="71" fillId="0" borderId="16" xfId="0" applyNumberFormat="1" applyFont="1" applyBorder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center" wrapText="1"/>
    </xf>
    <xf numFmtId="0" fontId="71" fillId="13" borderId="10" xfId="0" applyFont="1" applyFill="1" applyBorder="1" applyAlignment="1">
      <alignment horizontal="center" vertical="center" wrapText="1"/>
    </xf>
    <xf numFmtId="3" fontId="69" fillId="39" borderId="10" xfId="0" applyNumberFormat="1" applyFont="1" applyFill="1" applyBorder="1" applyAlignment="1">
      <alignment horizontal="center" vertical="center" wrapText="1"/>
    </xf>
    <xf numFmtId="4" fontId="71" fillId="13" borderId="10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top"/>
    </xf>
    <xf numFmtId="0" fontId="70" fillId="0" borderId="0" xfId="0" applyFont="1" applyAlignment="1">
      <alignment horizontal="center" vertical="top"/>
    </xf>
    <xf numFmtId="3" fontId="70" fillId="0" borderId="0" xfId="0" applyNumberFormat="1" applyFont="1" applyAlignment="1">
      <alignment vertical="center"/>
    </xf>
    <xf numFmtId="0" fontId="70" fillId="0" borderId="0" xfId="0" applyFont="1" applyAlignment="1">
      <alignment horizontal="left" vertical="top"/>
    </xf>
    <xf numFmtId="0" fontId="24" fillId="13" borderId="10" xfId="0" applyFont="1" applyFill="1" applyBorder="1" applyAlignment="1">
      <alignment horizontal="center" vertical="center" wrapText="1"/>
    </xf>
    <xf numFmtId="49" fontId="69" fillId="0" borderId="17" xfId="0" applyNumberFormat="1" applyFont="1" applyFill="1" applyBorder="1" applyAlignment="1">
      <alignment horizontal="center" vertical="center" wrapText="1"/>
    </xf>
    <xf numFmtId="0" fontId="72" fillId="7" borderId="0" xfId="0" applyFont="1" applyFill="1" applyAlignment="1">
      <alignment vertical="center"/>
    </xf>
    <xf numFmtId="49" fontId="69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3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49" fontId="73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3" fontId="73" fillId="0" borderId="0" xfId="0" applyNumberFormat="1" applyFont="1" applyAlignment="1">
      <alignment vertical="center"/>
    </xf>
    <xf numFmtId="4" fontId="69" fillId="0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/>
    </xf>
    <xf numFmtId="0" fontId="71" fillId="0" borderId="19" xfId="0" applyFont="1" applyBorder="1" applyAlignment="1">
      <alignment horizontal="center" vertical="center" wrapText="1"/>
    </xf>
    <xf numFmtId="0" fontId="70" fillId="40" borderId="0" xfId="0" applyFont="1" applyFill="1" applyAlignment="1">
      <alignment vertical="center"/>
    </xf>
    <xf numFmtId="49" fontId="71" fillId="0" borderId="10" xfId="0" applyNumberFormat="1" applyFont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horizontal="center" vertical="center" wrapText="1"/>
    </xf>
    <xf numFmtId="1" fontId="71" fillId="0" borderId="10" xfId="0" applyNumberFormat="1" applyFont="1" applyBorder="1" applyAlignment="1">
      <alignment horizontal="center" vertical="center" textRotation="90" wrapText="1"/>
    </xf>
    <xf numFmtId="49" fontId="24" fillId="19" borderId="15" xfId="0" applyNumberFormat="1" applyFont="1" applyFill="1" applyBorder="1" applyAlignment="1">
      <alignment horizontal="center" vertical="center" wrapText="1"/>
    </xf>
    <xf numFmtId="0" fontId="45" fillId="19" borderId="0" xfId="0" applyFont="1" applyFill="1" applyAlignment="1">
      <alignment vertical="center"/>
    </xf>
    <xf numFmtId="49" fontId="71" fillId="19" borderId="10" xfId="0" applyNumberFormat="1" applyFont="1" applyFill="1" applyBorder="1" applyAlignment="1">
      <alignment horizontal="center" vertical="center" wrapText="1"/>
    </xf>
    <xf numFmtId="0" fontId="70" fillId="19" borderId="0" xfId="0" applyFont="1" applyFill="1" applyAlignment="1">
      <alignment vertical="center"/>
    </xf>
    <xf numFmtId="0" fontId="71" fillId="0" borderId="0" xfId="0" applyFont="1" applyAlignment="1">
      <alignment vertical="center" wrapText="1"/>
    </xf>
    <xf numFmtId="49" fontId="69" fillId="19" borderId="10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172" fontId="24" fillId="19" borderId="15" xfId="0" applyNumberFormat="1" applyFont="1" applyFill="1" applyBorder="1" applyAlignment="1">
      <alignment horizontal="center" vertical="center" wrapText="1"/>
    </xf>
    <xf numFmtId="172" fontId="21" fillId="19" borderId="17" xfId="0" applyNumberFormat="1" applyFont="1" applyFill="1" applyBorder="1" applyAlignment="1">
      <alignment horizontal="center" vertical="center" wrapText="1"/>
    </xf>
    <xf numFmtId="49" fontId="71" fillId="19" borderId="15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1" fontId="70" fillId="19" borderId="0" xfId="0" applyNumberFormat="1" applyFont="1" applyFill="1" applyAlignment="1">
      <alignment vertical="center"/>
    </xf>
    <xf numFmtId="1" fontId="70" fillId="7" borderId="0" xfId="0" applyNumberFormat="1" applyFont="1" applyFill="1" applyAlignment="1">
      <alignment vertical="center"/>
    </xf>
    <xf numFmtId="0" fontId="71" fillId="0" borderId="20" xfId="0" applyFont="1" applyBorder="1" applyAlignment="1">
      <alignment horizontal="center" vertical="center" textRotation="90" wrapText="1"/>
    </xf>
    <xf numFmtId="0" fontId="71" fillId="0" borderId="10" xfId="0" applyFont="1" applyBorder="1" applyAlignment="1">
      <alignment horizontal="center" vertical="center" textRotation="90" wrapText="1"/>
    </xf>
    <xf numFmtId="172" fontId="71" fillId="13" borderId="10" xfId="0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3" fontId="71" fillId="19" borderId="15" xfId="0" applyNumberFormat="1" applyFont="1" applyFill="1" applyBorder="1" applyAlignment="1">
      <alignment vertical="top" wrapText="1"/>
    </xf>
    <xf numFmtId="3" fontId="24" fillId="13" borderId="10" xfId="0" applyNumberFormat="1" applyFont="1" applyFill="1" applyBorder="1" applyAlignment="1">
      <alignment horizontal="center" vertical="top" wrapText="1"/>
    </xf>
    <xf numFmtId="3" fontId="69" fillId="0" borderId="10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3" fontId="71" fillId="0" borderId="10" xfId="0" applyNumberFormat="1" applyFont="1" applyFill="1" applyBorder="1" applyAlignment="1">
      <alignment horizontal="center" vertical="top" wrapText="1"/>
    </xf>
    <xf numFmtId="3" fontId="71" fillId="13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1" fontId="70" fillId="0" borderId="0" xfId="0" applyNumberFormat="1" applyFont="1" applyAlignment="1">
      <alignment horizontal="center" vertical="center"/>
    </xf>
    <xf numFmtId="0" fontId="69" fillId="0" borderId="15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1" fontId="71" fillId="13" borderId="10" xfId="0" applyNumberFormat="1" applyFont="1" applyFill="1" applyBorder="1" applyAlignment="1">
      <alignment horizontal="center" vertical="top" wrapText="1"/>
    </xf>
    <xf numFmtId="1" fontId="24" fillId="13" borderId="10" xfId="0" applyNumberFormat="1" applyFont="1" applyFill="1" applyBorder="1" applyAlignment="1">
      <alignment horizontal="center" vertical="top" wrapText="1"/>
    </xf>
    <xf numFmtId="1" fontId="69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71" fillId="0" borderId="10" xfId="0" applyNumberFormat="1" applyFont="1" applyFill="1" applyBorder="1" applyAlignment="1">
      <alignment horizontal="center" vertical="top" wrapText="1"/>
    </xf>
    <xf numFmtId="1" fontId="71" fillId="19" borderId="15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172" fontId="21" fillId="0" borderId="15" xfId="0" applyNumberFormat="1" applyFont="1" applyFill="1" applyBorder="1" applyAlignment="1">
      <alignment horizontal="center" vertical="center" wrapText="1"/>
    </xf>
    <xf numFmtId="172" fontId="21" fillId="0" borderId="19" xfId="0" applyNumberFormat="1" applyFont="1" applyFill="1" applyBorder="1" applyAlignment="1">
      <alignment horizontal="center" vertical="center" wrapText="1"/>
    </xf>
    <xf numFmtId="172" fontId="21" fillId="0" borderId="16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19" borderId="20" xfId="0" applyFont="1" applyFill="1" applyBorder="1" applyAlignment="1">
      <alignment horizontal="left" vertical="center" wrapText="1"/>
    </xf>
    <xf numFmtId="0" fontId="24" fillId="19" borderId="21" xfId="0" applyFont="1" applyFill="1" applyBorder="1" applyAlignment="1">
      <alignment horizontal="left" vertical="center" wrapText="1"/>
    </xf>
    <xf numFmtId="172" fontId="21" fillId="0" borderId="15" xfId="0" applyNumberFormat="1" applyFont="1" applyFill="1" applyBorder="1" applyAlignment="1">
      <alignment horizontal="left" vertical="center" wrapText="1"/>
    </xf>
    <xf numFmtId="172" fontId="21" fillId="0" borderId="19" xfId="0" applyNumberFormat="1" applyFont="1" applyFill="1" applyBorder="1" applyAlignment="1">
      <alignment horizontal="left" vertical="center" wrapText="1"/>
    </xf>
    <xf numFmtId="172" fontId="21" fillId="0" borderId="16" xfId="0" applyNumberFormat="1" applyFont="1" applyFill="1" applyBorder="1" applyAlignment="1">
      <alignment horizontal="left" vertical="center" wrapText="1"/>
    </xf>
    <xf numFmtId="1" fontId="21" fillId="0" borderId="15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72" fontId="24" fillId="0" borderId="22" xfId="0" applyNumberFormat="1" applyFont="1" applyFill="1" applyBorder="1" applyAlignment="1">
      <alignment horizontal="left" vertical="center" wrapText="1"/>
    </xf>
    <xf numFmtId="172" fontId="24" fillId="0" borderId="23" xfId="0" applyNumberFormat="1" applyFont="1" applyFill="1" applyBorder="1" applyAlignment="1">
      <alignment horizontal="left" vertical="center" wrapText="1"/>
    </xf>
    <xf numFmtId="172" fontId="24" fillId="0" borderId="24" xfId="0" applyNumberFormat="1" applyFont="1" applyFill="1" applyBorder="1" applyAlignment="1">
      <alignment horizontal="left" vertical="center" wrapText="1"/>
    </xf>
    <xf numFmtId="172" fontId="24" fillId="0" borderId="17" xfId="0" applyNumberFormat="1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left" vertical="center" wrapText="1"/>
    </xf>
    <xf numFmtId="172" fontId="24" fillId="0" borderId="25" xfId="0" applyNumberFormat="1" applyFont="1" applyFill="1" applyBorder="1" applyAlignment="1">
      <alignment horizontal="left" vertical="center" wrapText="1"/>
    </xf>
    <xf numFmtId="172" fontId="24" fillId="0" borderId="26" xfId="0" applyNumberFormat="1" applyFont="1" applyFill="1" applyBorder="1" applyAlignment="1">
      <alignment horizontal="left" vertical="center" wrapText="1"/>
    </xf>
    <xf numFmtId="172" fontId="24" fillId="0" borderId="18" xfId="0" applyNumberFormat="1" applyFont="1" applyFill="1" applyBorder="1" applyAlignment="1">
      <alignment horizontal="left" vertical="center" wrapText="1"/>
    </xf>
    <xf numFmtId="172" fontId="24" fillId="0" borderId="27" xfId="0" applyNumberFormat="1" applyFont="1" applyFill="1" applyBorder="1" applyAlignment="1">
      <alignment horizontal="left" vertical="center" wrapText="1"/>
    </xf>
    <xf numFmtId="172" fontId="24" fillId="19" borderId="20" xfId="0" applyNumberFormat="1" applyFont="1" applyFill="1" applyBorder="1" applyAlignment="1">
      <alignment horizontal="left" vertical="center" wrapText="1"/>
    </xf>
    <xf numFmtId="172" fontId="24" fillId="19" borderId="21" xfId="0" applyNumberFormat="1" applyFont="1" applyFill="1" applyBorder="1" applyAlignment="1">
      <alignment horizontal="left" vertical="center" wrapText="1"/>
    </xf>
    <xf numFmtId="172" fontId="24" fillId="0" borderId="15" xfId="0" applyNumberFormat="1" applyFont="1" applyFill="1" applyBorder="1" applyAlignment="1">
      <alignment horizontal="center" vertical="center" wrapText="1"/>
    </xf>
    <xf numFmtId="172" fontId="24" fillId="0" borderId="19" xfId="0" applyNumberFormat="1" applyFont="1" applyFill="1" applyBorder="1" applyAlignment="1">
      <alignment horizontal="center" vertical="center" wrapText="1"/>
    </xf>
    <xf numFmtId="172" fontId="24" fillId="0" borderId="16" xfId="0" applyNumberFormat="1" applyFont="1" applyFill="1" applyBorder="1" applyAlignment="1">
      <alignment horizontal="center" vertical="center" wrapText="1"/>
    </xf>
    <xf numFmtId="172" fontId="24" fillId="0" borderId="15" xfId="0" applyNumberFormat="1" applyFont="1" applyFill="1" applyBorder="1" applyAlignment="1">
      <alignment horizontal="left" vertical="center" wrapText="1"/>
    </xf>
    <xf numFmtId="172" fontId="24" fillId="0" borderId="19" xfId="0" applyNumberFormat="1" applyFont="1" applyFill="1" applyBorder="1" applyAlignment="1">
      <alignment horizontal="left" vertical="center" wrapText="1"/>
    </xf>
    <xf numFmtId="172" fontId="24" fillId="0" borderId="16" xfId="0" applyNumberFormat="1" applyFont="1" applyFill="1" applyBorder="1" applyAlignment="1">
      <alignment horizontal="left" vertic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72" fontId="24" fillId="19" borderId="26" xfId="0" applyNumberFormat="1" applyFont="1" applyFill="1" applyBorder="1" applyAlignment="1">
      <alignment horizontal="left" vertical="center" wrapText="1"/>
    </xf>
    <xf numFmtId="172" fontId="24" fillId="19" borderId="18" xfId="0" applyNumberFormat="1" applyFont="1" applyFill="1" applyBorder="1" applyAlignment="1">
      <alignment horizontal="left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49" fontId="70" fillId="0" borderId="19" xfId="0" applyNumberFormat="1" applyFont="1" applyFill="1" applyBorder="1" applyAlignment="1">
      <alignment vertical="center"/>
    </xf>
    <xf numFmtId="49" fontId="70" fillId="0" borderId="16" xfId="0" applyNumberFormat="1" applyFont="1" applyFill="1" applyBorder="1" applyAlignment="1">
      <alignment vertical="center"/>
    </xf>
    <xf numFmtId="0" fontId="69" fillId="0" borderId="15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horizontal="left" vertical="center"/>
    </xf>
    <xf numFmtId="0" fontId="70" fillId="0" borderId="16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right" vertical="center" wrapText="1"/>
    </xf>
    <xf numFmtId="0" fontId="71" fillId="0" borderId="18" xfId="0" applyFont="1" applyFill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1" fontId="71" fillId="0" borderId="10" xfId="0" applyNumberFormat="1" applyFont="1" applyBorder="1" applyAlignment="1">
      <alignment horizontal="center" vertical="center" wrapText="1"/>
    </xf>
    <xf numFmtId="1" fontId="71" fillId="0" borderId="20" xfId="0" applyNumberFormat="1" applyFont="1" applyFill="1" applyBorder="1" applyAlignment="1">
      <alignment horizontal="center" vertical="center"/>
    </xf>
    <xf numFmtId="1" fontId="71" fillId="0" borderId="21" xfId="0" applyNumberFormat="1" applyFont="1" applyFill="1" applyBorder="1" applyAlignment="1">
      <alignment horizontal="center" vertical="center"/>
    </xf>
    <xf numFmtId="0" fontId="71" fillId="0" borderId="20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19" borderId="20" xfId="0" applyFont="1" applyFill="1" applyBorder="1" applyAlignment="1">
      <alignment horizontal="left" vertical="center" wrapText="1"/>
    </xf>
    <xf numFmtId="0" fontId="71" fillId="19" borderId="21" xfId="0" applyFont="1" applyFill="1" applyBorder="1" applyAlignment="1">
      <alignment horizontal="left" vertical="center" wrapText="1"/>
    </xf>
    <xf numFmtId="3" fontId="69" fillId="0" borderId="15" xfId="0" applyNumberFormat="1" applyFont="1" applyFill="1" applyBorder="1" applyAlignment="1">
      <alignment vertical="top" wrapText="1"/>
    </xf>
    <xf numFmtId="3" fontId="69" fillId="0" borderId="19" xfId="0" applyNumberFormat="1" applyFont="1" applyFill="1" applyBorder="1" applyAlignment="1">
      <alignment vertical="top" wrapText="1"/>
    </xf>
    <xf numFmtId="3" fontId="69" fillId="0" borderId="16" xfId="0" applyNumberFormat="1" applyFont="1" applyFill="1" applyBorder="1" applyAlignment="1">
      <alignment vertical="top" wrapText="1"/>
    </xf>
    <xf numFmtId="1" fontId="69" fillId="0" borderId="15" xfId="0" applyNumberFormat="1" applyFont="1" applyFill="1" applyBorder="1" applyAlignment="1">
      <alignment horizontal="center" vertical="top" wrapText="1"/>
    </xf>
    <xf numFmtId="1" fontId="69" fillId="0" borderId="19" xfId="0" applyNumberFormat="1" applyFont="1" applyFill="1" applyBorder="1" applyAlignment="1">
      <alignment horizontal="center" vertical="top" wrapText="1"/>
    </xf>
    <xf numFmtId="1" fontId="69" fillId="0" borderId="16" xfId="0" applyNumberFormat="1" applyFont="1" applyFill="1" applyBorder="1" applyAlignment="1">
      <alignment horizontal="center" vertical="top" wrapText="1"/>
    </xf>
    <xf numFmtId="3" fontId="69" fillId="0" borderId="15" xfId="0" applyNumberFormat="1" applyFont="1" applyFill="1" applyBorder="1" applyAlignment="1">
      <alignment horizontal="center" vertical="top" wrapText="1"/>
    </xf>
    <xf numFmtId="3" fontId="69" fillId="0" borderId="19" xfId="0" applyNumberFormat="1" applyFont="1" applyFill="1" applyBorder="1" applyAlignment="1">
      <alignment horizontal="center" vertical="top" wrapText="1"/>
    </xf>
    <xf numFmtId="3" fontId="69" fillId="0" borderId="16" xfId="0" applyNumberFormat="1" applyFont="1" applyFill="1" applyBorder="1" applyAlignment="1">
      <alignment horizontal="center" vertical="top" wrapText="1"/>
    </xf>
    <xf numFmtId="3" fontId="71" fillId="0" borderId="15" xfId="0" applyNumberFormat="1" applyFont="1" applyFill="1" applyBorder="1" applyAlignment="1">
      <alignment vertical="top" wrapText="1"/>
    </xf>
    <xf numFmtId="3" fontId="71" fillId="0" borderId="19" xfId="0" applyNumberFormat="1" applyFont="1" applyFill="1" applyBorder="1" applyAlignment="1">
      <alignment vertical="top" wrapText="1"/>
    </xf>
    <xf numFmtId="3" fontId="71" fillId="0" borderId="16" xfId="0" applyNumberFormat="1" applyFont="1" applyFill="1" applyBorder="1" applyAlignment="1">
      <alignment vertical="top" wrapText="1"/>
    </xf>
    <xf numFmtId="1" fontId="71" fillId="0" borderId="15" xfId="0" applyNumberFormat="1" applyFont="1" applyFill="1" applyBorder="1" applyAlignment="1">
      <alignment horizontal="center" vertical="top" wrapText="1"/>
    </xf>
    <xf numFmtId="1" fontId="71" fillId="0" borderId="19" xfId="0" applyNumberFormat="1" applyFont="1" applyFill="1" applyBorder="1" applyAlignment="1">
      <alignment horizontal="center" vertical="top" wrapText="1"/>
    </xf>
    <xf numFmtId="1" fontId="71" fillId="0" borderId="16" xfId="0" applyNumberFormat="1" applyFont="1" applyFill="1" applyBorder="1" applyAlignment="1">
      <alignment horizontal="center" vertical="top" wrapText="1"/>
    </xf>
    <xf numFmtId="3" fontId="21" fillId="0" borderId="15" xfId="0" applyNumberFormat="1" applyFont="1" applyFill="1" applyBorder="1" applyAlignment="1">
      <alignment horizontal="center" vertical="top" wrapText="1"/>
    </xf>
    <xf numFmtId="3" fontId="21" fillId="0" borderId="19" xfId="0" applyNumberFormat="1" applyFont="1" applyFill="1" applyBorder="1" applyAlignment="1">
      <alignment horizontal="center" vertical="top" wrapText="1"/>
    </xf>
    <xf numFmtId="3" fontId="21" fillId="0" borderId="16" xfId="0" applyNumberFormat="1" applyFont="1" applyFill="1" applyBorder="1" applyAlignment="1">
      <alignment horizontal="center" vertical="top" wrapText="1"/>
    </xf>
    <xf numFmtId="3" fontId="71" fillId="0" borderId="22" xfId="0" applyNumberFormat="1" applyFont="1" applyFill="1" applyBorder="1" applyAlignment="1">
      <alignment vertical="top" wrapText="1"/>
    </xf>
    <xf numFmtId="3" fontId="71" fillId="0" borderId="23" xfId="0" applyNumberFormat="1" applyFont="1" applyFill="1" applyBorder="1" applyAlignment="1">
      <alignment vertical="top" wrapText="1"/>
    </xf>
    <xf numFmtId="3" fontId="71" fillId="0" borderId="24" xfId="0" applyNumberFormat="1" applyFont="1" applyFill="1" applyBorder="1" applyAlignment="1">
      <alignment vertical="top" wrapText="1"/>
    </xf>
    <xf numFmtId="3" fontId="71" fillId="0" borderId="17" xfId="0" applyNumberFormat="1" applyFont="1" applyFill="1" applyBorder="1" applyAlignment="1">
      <alignment vertical="top" wrapText="1"/>
    </xf>
    <xf numFmtId="3" fontId="71" fillId="0" borderId="0" xfId="0" applyNumberFormat="1" applyFont="1" applyFill="1" applyBorder="1" applyAlignment="1">
      <alignment vertical="top" wrapText="1"/>
    </xf>
    <xf numFmtId="3" fontId="71" fillId="0" borderId="25" xfId="0" applyNumberFormat="1" applyFont="1" applyFill="1" applyBorder="1" applyAlignment="1">
      <alignment vertical="top" wrapText="1"/>
    </xf>
    <xf numFmtId="3" fontId="71" fillId="0" borderId="26" xfId="0" applyNumberFormat="1" applyFont="1" applyFill="1" applyBorder="1" applyAlignment="1">
      <alignment vertical="top" wrapText="1"/>
    </xf>
    <xf numFmtId="3" fontId="71" fillId="0" borderId="18" xfId="0" applyNumberFormat="1" applyFont="1" applyFill="1" applyBorder="1" applyAlignment="1">
      <alignment vertical="top" wrapText="1"/>
    </xf>
    <xf numFmtId="3" fontId="71" fillId="0" borderId="27" xfId="0" applyNumberFormat="1" applyFont="1" applyFill="1" applyBorder="1" applyAlignment="1">
      <alignment vertical="top" wrapText="1"/>
    </xf>
    <xf numFmtId="3" fontId="71" fillId="19" borderId="20" xfId="0" applyNumberFormat="1" applyFont="1" applyFill="1" applyBorder="1" applyAlignment="1">
      <alignment vertical="top" wrapText="1"/>
    </xf>
    <xf numFmtId="3" fontId="71" fillId="19" borderId="21" xfId="0" applyNumberFormat="1" applyFont="1" applyFill="1" applyBorder="1" applyAlignment="1">
      <alignment vertical="top" wrapText="1"/>
    </xf>
    <xf numFmtId="1" fontId="71" fillId="0" borderId="15" xfId="0" applyNumberFormat="1" applyFont="1" applyFill="1" applyBorder="1" applyAlignment="1">
      <alignment vertical="top" wrapText="1"/>
    </xf>
    <xf numFmtId="1" fontId="71" fillId="0" borderId="19" xfId="0" applyNumberFormat="1" applyFont="1" applyFill="1" applyBorder="1" applyAlignment="1">
      <alignment vertical="top" wrapText="1"/>
    </xf>
    <xf numFmtId="1" fontId="71" fillId="0" borderId="16" xfId="0" applyNumberFormat="1" applyFont="1" applyFill="1" applyBorder="1" applyAlignment="1">
      <alignment vertical="top" wrapText="1"/>
    </xf>
    <xf numFmtId="1" fontId="69" fillId="0" borderId="15" xfId="0" applyNumberFormat="1" applyFont="1" applyFill="1" applyBorder="1" applyAlignment="1">
      <alignment vertical="top" wrapText="1"/>
    </xf>
    <xf numFmtId="1" fontId="69" fillId="0" borderId="19" xfId="0" applyNumberFormat="1" applyFont="1" applyFill="1" applyBorder="1" applyAlignment="1">
      <alignment vertical="top" wrapText="1"/>
    </xf>
    <xf numFmtId="1" fontId="69" fillId="0" borderId="16" xfId="0" applyNumberFormat="1" applyFont="1" applyFill="1" applyBorder="1" applyAlignment="1">
      <alignment vertical="top" wrapText="1"/>
    </xf>
    <xf numFmtId="1" fontId="71" fillId="0" borderId="22" xfId="0" applyNumberFormat="1" applyFont="1" applyFill="1" applyBorder="1" applyAlignment="1">
      <alignment vertical="top" wrapText="1"/>
    </xf>
    <xf numFmtId="1" fontId="71" fillId="0" borderId="23" xfId="0" applyNumberFormat="1" applyFont="1" applyFill="1" applyBorder="1" applyAlignment="1">
      <alignment vertical="top" wrapText="1"/>
    </xf>
    <xf numFmtId="1" fontId="71" fillId="0" borderId="24" xfId="0" applyNumberFormat="1" applyFont="1" applyFill="1" applyBorder="1" applyAlignment="1">
      <alignment vertical="top" wrapText="1"/>
    </xf>
    <xf numFmtId="1" fontId="71" fillId="0" borderId="17" xfId="0" applyNumberFormat="1" applyFont="1" applyFill="1" applyBorder="1" applyAlignment="1">
      <alignment vertical="top" wrapText="1"/>
    </xf>
    <xf numFmtId="1" fontId="71" fillId="0" borderId="0" xfId="0" applyNumberFormat="1" applyFont="1" applyFill="1" applyBorder="1" applyAlignment="1">
      <alignment vertical="top" wrapText="1"/>
    </xf>
    <xf numFmtId="1" fontId="71" fillId="0" borderId="25" xfId="0" applyNumberFormat="1" applyFont="1" applyFill="1" applyBorder="1" applyAlignment="1">
      <alignment vertical="top" wrapText="1"/>
    </xf>
    <xf numFmtId="1" fontId="71" fillId="0" borderId="26" xfId="0" applyNumberFormat="1" applyFont="1" applyFill="1" applyBorder="1" applyAlignment="1">
      <alignment vertical="top" wrapText="1"/>
    </xf>
    <xf numFmtId="1" fontId="71" fillId="0" borderId="18" xfId="0" applyNumberFormat="1" applyFont="1" applyFill="1" applyBorder="1" applyAlignment="1">
      <alignment vertical="top" wrapText="1"/>
    </xf>
    <xf numFmtId="1" fontId="71" fillId="0" borderId="27" xfId="0" applyNumberFormat="1" applyFont="1" applyFill="1" applyBorder="1" applyAlignment="1">
      <alignment vertical="top" wrapText="1"/>
    </xf>
    <xf numFmtId="1" fontId="71" fillId="19" borderId="20" xfId="0" applyNumberFormat="1" applyFont="1" applyFill="1" applyBorder="1" applyAlignment="1">
      <alignment vertical="top" wrapText="1"/>
    </xf>
    <xf numFmtId="1" fontId="71" fillId="19" borderId="21" xfId="0" applyNumberFormat="1" applyFont="1" applyFill="1" applyBorder="1" applyAlignment="1">
      <alignment vertical="top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3" fontId="71" fillId="0" borderId="20" xfId="0" applyNumberFormat="1" applyFont="1" applyFill="1" applyBorder="1" applyAlignment="1">
      <alignment horizontal="center" vertical="center"/>
    </xf>
    <xf numFmtId="3" fontId="71" fillId="0" borderId="21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 wrapText="1"/>
    </xf>
    <xf numFmtId="49" fontId="71" fillId="0" borderId="19" xfId="0" applyNumberFormat="1" applyFont="1" applyFill="1" applyBorder="1" applyAlignment="1">
      <alignment horizontal="center" vertical="center" wrapText="1"/>
    </xf>
    <xf numFmtId="49" fontId="71" fillId="0" borderId="16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1" fillId="0" borderId="19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172" fontId="71" fillId="0" borderId="22" xfId="0" applyNumberFormat="1" applyFont="1" applyFill="1" applyBorder="1" applyAlignment="1">
      <alignment horizontal="left" vertical="center" wrapText="1"/>
    </xf>
    <xf numFmtId="172" fontId="71" fillId="0" borderId="23" xfId="0" applyNumberFormat="1" applyFont="1" applyFill="1" applyBorder="1" applyAlignment="1">
      <alignment horizontal="left" vertical="center" wrapText="1"/>
    </xf>
    <xf numFmtId="172" fontId="71" fillId="0" borderId="24" xfId="0" applyNumberFormat="1" applyFont="1" applyFill="1" applyBorder="1" applyAlignment="1">
      <alignment horizontal="left" vertical="center" wrapText="1"/>
    </xf>
    <xf numFmtId="172" fontId="71" fillId="0" borderId="17" xfId="0" applyNumberFormat="1" applyFont="1" applyFill="1" applyBorder="1" applyAlignment="1">
      <alignment horizontal="left" vertical="center" wrapText="1"/>
    </xf>
    <xf numFmtId="172" fontId="71" fillId="0" borderId="0" xfId="0" applyNumberFormat="1" applyFont="1" applyFill="1" applyBorder="1" applyAlignment="1">
      <alignment horizontal="left" vertical="center" wrapText="1"/>
    </xf>
    <xf numFmtId="172" fontId="71" fillId="0" borderId="25" xfId="0" applyNumberFormat="1" applyFont="1" applyFill="1" applyBorder="1" applyAlignment="1">
      <alignment horizontal="left" vertical="center" wrapText="1"/>
    </xf>
    <xf numFmtId="172" fontId="71" fillId="0" borderId="26" xfId="0" applyNumberFormat="1" applyFont="1" applyFill="1" applyBorder="1" applyAlignment="1">
      <alignment horizontal="left" vertical="center" wrapText="1"/>
    </xf>
    <xf numFmtId="172" fontId="71" fillId="0" borderId="18" xfId="0" applyNumberFormat="1" applyFont="1" applyFill="1" applyBorder="1" applyAlignment="1">
      <alignment horizontal="left" vertical="center" wrapText="1"/>
    </xf>
    <xf numFmtId="172" fontId="71" fillId="0" borderId="27" xfId="0" applyNumberFormat="1" applyFont="1" applyFill="1" applyBorder="1" applyAlignment="1">
      <alignment horizontal="left" vertical="center" wrapText="1"/>
    </xf>
    <xf numFmtId="3" fontId="71" fillId="19" borderId="20" xfId="0" applyNumberFormat="1" applyFont="1" applyFill="1" applyBorder="1" applyAlignment="1">
      <alignment horizontal="left" vertical="center" wrapText="1"/>
    </xf>
    <xf numFmtId="49" fontId="69" fillId="0" borderId="19" xfId="0" applyNumberFormat="1" applyFont="1" applyFill="1" applyBorder="1" applyAlignment="1">
      <alignment horizontal="center" vertical="center" wrapText="1"/>
    </xf>
    <xf numFmtId="49" fontId="69" fillId="0" borderId="16" xfId="0" applyNumberFormat="1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left" vertical="center" wrapText="1"/>
    </xf>
    <xf numFmtId="0" fontId="71" fillId="0" borderId="24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25" xfId="0" applyFont="1" applyFill="1" applyBorder="1" applyAlignment="1">
      <alignment horizontal="left" vertical="center" wrapText="1"/>
    </xf>
    <xf numFmtId="0" fontId="71" fillId="0" borderId="26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horizontal="left" vertical="center" wrapText="1"/>
    </xf>
    <xf numFmtId="0" fontId="71" fillId="0" borderId="27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vertical="center"/>
    </xf>
    <xf numFmtId="0" fontId="70" fillId="0" borderId="16" xfId="0" applyFont="1" applyFill="1" applyBorder="1" applyAlignment="1">
      <alignment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172" fontId="69" fillId="0" borderId="15" xfId="0" applyNumberFormat="1" applyFont="1" applyFill="1" applyBorder="1" applyAlignment="1">
      <alignment horizontal="center" vertical="center" wrapText="1"/>
    </xf>
    <xf numFmtId="172" fontId="69" fillId="0" borderId="19" xfId="0" applyNumberFormat="1" applyFont="1" applyFill="1" applyBorder="1" applyAlignment="1">
      <alignment horizontal="center" vertical="center" wrapText="1"/>
    </xf>
    <xf numFmtId="172" fontId="69" fillId="0" borderId="16" xfId="0" applyNumberFormat="1" applyFont="1" applyFill="1" applyBorder="1" applyAlignment="1">
      <alignment horizontal="center" vertical="center" wrapText="1"/>
    </xf>
    <xf numFmtId="172" fontId="69" fillId="0" borderId="15" xfId="0" applyNumberFormat="1" applyFont="1" applyFill="1" applyBorder="1" applyAlignment="1">
      <alignment horizontal="left" vertical="center" wrapText="1"/>
    </xf>
    <xf numFmtId="172" fontId="69" fillId="0" borderId="19" xfId="0" applyNumberFormat="1" applyFont="1" applyFill="1" applyBorder="1" applyAlignment="1">
      <alignment horizontal="left" vertical="center" wrapText="1"/>
    </xf>
    <xf numFmtId="172" fontId="69" fillId="0" borderId="16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49" fontId="24" fillId="0" borderId="23" xfId="0" applyNumberFormat="1" applyFont="1" applyFill="1" applyBorder="1" applyAlignment="1">
      <alignment horizontal="left" vertical="center" wrapText="1"/>
    </xf>
    <xf numFmtId="49" fontId="24" fillId="0" borderId="24" xfId="0" applyNumberFormat="1" applyFont="1" applyFill="1" applyBorder="1" applyAlignment="1">
      <alignment horizontal="left" vertical="center" wrapText="1"/>
    </xf>
    <xf numFmtId="49" fontId="24" fillId="0" borderId="17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24" fillId="0" borderId="26" xfId="0" applyNumberFormat="1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left" vertical="center" wrapText="1"/>
    </xf>
    <xf numFmtId="49" fontId="21" fillId="39" borderId="15" xfId="0" applyNumberFormat="1" applyFont="1" applyFill="1" applyBorder="1" applyAlignment="1">
      <alignment horizontal="center" vertical="center" wrapText="1"/>
    </xf>
    <xf numFmtId="49" fontId="21" fillId="39" borderId="19" xfId="0" applyNumberFormat="1" applyFont="1" applyFill="1" applyBorder="1" applyAlignment="1">
      <alignment horizontal="center" vertical="center" wrapText="1"/>
    </xf>
    <xf numFmtId="49" fontId="21" fillId="39" borderId="16" xfId="0" applyNumberFormat="1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49" fontId="71" fillId="0" borderId="10" xfId="0" applyNumberFormat="1" applyFont="1" applyFill="1" applyBorder="1" applyAlignment="1">
      <alignment horizontal="left" vertical="center" wrapText="1"/>
    </xf>
    <xf numFmtId="0" fontId="71" fillId="19" borderId="10" xfId="0" applyFont="1" applyFill="1" applyBorder="1" applyAlignment="1">
      <alignment horizontal="left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49" fontId="69" fillId="0" borderId="16" xfId="0" applyNumberFormat="1" applyFont="1" applyBorder="1" applyAlignment="1">
      <alignment horizontal="center"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49" fontId="71" fillId="0" borderId="19" xfId="0" applyNumberFormat="1" applyFont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/>
    </xf>
  </cellXfs>
  <cellStyles count="116">
    <cellStyle name="Normal" xfId="0"/>
    <cellStyle name="_Приложение 5-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basis" xfId="34"/>
    <cellStyle name="Comma_Revenue" xfId="35"/>
    <cellStyle name="Currency [0]" xfId="36"/>
    <cellStyle name="EY0dp" xfId="37"/>
    <cellStyle name="EYColumnHeading" xfId="38"/>
    <cellStyle name="EYnumber" xfId="39"/>
    <cellStyle name="EYSheetHeader1" xfId="40"/>
    <cellStyle name="EYtext" xfId="41"/>
    <cellStyle name="Normal_~3463030" xfId="42"/>
    <cellStyle name="Normal1" xfId="43"/>
    <cellStyle name="Percent_Surgut022206final_double replacement building" xfId="44"/>
    <cellStyle name="Price_Body" xfId="45"/>
    <cellStyle name="Standaard_Appendix  bij memo PRC Kostenmanagement (2005-08-24)" xfId="46"/>
    <cellStyle name="STATE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ззащитный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Currency" xfId="60"/>
    <cellStyle name="Currency [0]" xfId="61"/>
    <cellStyle name="Денежный 2" xfId="62"/>
    <cellStyle name="Заголовок" xfId="63"/>
    <cellStyle name="Заголовок 1" xfId="64"/>
    <cellStyle name="Заголовок 1 1" xfId="65"/>
    <cellStyle name="Заголовок 1 2" xfId="66"/>
    <cellStyle name="Заголовок 2" xfId="67"/>
    <cellStyle name="Заголовок 3" xfId="68"/>
    <cellStyle name="Заголовок 4" xfId="69"/>
    <cellStyle name="ЗаголовокСтолбца" xfId="70"/>
    <cellStyle name="ЗаголовокСтолбца 2" xfId="71"/>
    <cellStyle name="Защитный" xfId="72"/>
    <cellStyle name="Значение" xfId="73"/>
    <cellStyle name="Значение 2" xfId="74"/>
    <cellStyle name="Итог" xfId="75"/>
    <cellStyle name="Контрольная ячейка" xfId="76"/>
    <cellStyle name="Мои наименования показателей" xfId="77"/>
    <cellStyle name="Мой заголовок" xfId="78"/>
    <cellStyle name="Мой заголовок листа" xfId="79"/>
    <cellStyle name="Название" xfId="80"/>
    <cellStyle name="Нейтральный" xfId="81"/>
    <cellStyle name="Обычный 2" xfId="82"/>
    <cellStyle name="Обычный 2 2" xfId="83"/>
    <cellStyle name="Обычный 2 3" xfId="84"/>
    <cellStyle name="Обычный 2_Копия инвест программа тепло" xfId="85"/>
    <cellStyle name="Обычный 3" xfId="86"/>
    <cellStyle name="Обычный 3 2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8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Процентный 2 2" xfId="100"/>
    <cellStyle name="Процентный 3" xfId="101"/>
    <cellStyle name="Процентный 4" xfId="102"/>
    <cellStyle name="Процентный 4 2" xfId="103"/>
    <cellStyle name="Связанная ячейка" xfId="104"/>
    <cellStyle name="Стиль 1" xfId="105"/>
    <cellStyle name="ТЕКСТ" xfId="106"/>
    <cellStyle name="Текст предупреждения" xfId="107"/>
    <cellStyle name="Текстовый" xfId="108"/>
    <cellStyle name="Тысячи [0]_3Com" xfId="109"/>
    <cellStyle name="Тысячи_3Com" xfId="110"/>
    <cellStyle name="Comma" xfId="111"/>
    <cellStyle name="Comma [0]" xfId="112"/>
    <cellStyle name="Финансовый 2" xfId="113"/>
    <cellStyle name="Финансовый 2 2" xfId="114"/>
    <cellStyle name="Финансовый 2 3" xfId="115"/>
    <cellStyle name="Финансовый 3" xfId="116"/>
    <cellStyle name="Финансовый 4" xfId="117"/>
    <cellStyle name="Финансовый 5" xfId="118"/>
    <cellStyle name="Финансовый 6" xfId="119"/>
    <cellStyle name="Финансовый 7" xfId="120"/>
    <cellStyle name="Финансовый 7 2" xfId="121"/>
    <cellStyle name="Финансовый 7 3" xfId="122"/>
    <cellStyle name="Финансовый 8" xfId="123"/>
    <cellStyle name="Формула" xfId="124"/>
    <cellStyle name="Формула 2" xfId="125"/>
    <cellStyle name="Формула_GRES.2007.5" xfId="126"/>
    <cellStyle name="ФормулаВБ" xfId="127"/>
    <cellStyle name="ФормулаНаКонтроль" xfId="128"/>
    <cellStyle name="Хороший" xfId="129"/>
  </cellStyles>
  <dxfs count="53">
    <dxf>
      <font>
        <color theme="1"/>
      </font>
    </dxf>
    <dxf>
      <font>
        <color rgb="FFFFFFFF"/>
      </font>
    </dxf>
    <dxf>
      <font>
        <color theme="0"/>
      </font>
    </dxf>
    <dxf>
      <font>
        <color theme="1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rgb="FFFFFFFF"/>
      </font>
    </dxf>
    <dxf>
      <font>
        <color rgb="FFFFFFFF"/>
      </font>
      <border/>
    </dxf>
    <dxf>
      <font>
        <color theme="1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hubarov\Local%20Settings\Temporary%20Internet%20Files\OLK1C\&#1056;&#1072;&#1073;&#1086;&#1095;&#1080;&#1077;%20&#1076;&#1086;&#1082;&#1091;&#1084;&#1077;&#1085;&#1090;&#1099;\&#1058;&#1072;&#1088;&#1080;&#1092;%202011\&#1057;&#1074;&#1086;&#1076;&#1085;&#1099;&#1081;%20&#1090;&#1072;&#1088;&#1080;&#1092;%202011%20(30.04.10)%20&#1086;&#1090;&#1087;&#1088;&#1072;&#1074;&#1083;&#1077;&#1085;%20&#1074;%20&#1057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se\Profiles\student4\&#1056;&#1072;&#1073;&#1086;&#1095;&#1080;&#1081;%20&#1089;&#1090;&#1086;&#1083;\&#1054;&#1054;&#1054;%20&#1043;&#1072;&#1079;&#1087;&#1088;&#1086;&#1084;%20&#1076;&#1086;&#1073;&#1099;&#1095;&#1072;%20&#1053;&#1086;&#1103;&#1073;&#1088;&#1100;&#1089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ort\&#1044;&#1046;&#1050;&#1055;%20&#1058;&#1054;\&#1052;&#1077;&#1090;&#1086;&#1076;&#1080;&#1095;&#1082;&#1080;\&#1052;&#1056;%20&#1048;&#1055;\&#1092;&#1086;&#1088;&#1084;&#1099;%20&#1060;&#1057;&#105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60;&#1057;&#1058;%20&#1056;&#1060;\2%20&#1101;&#1090;&#1072;&#1087;\&#1064;&#1072;&#1073;&#1083;&#1086;&#1085;%203\&#1057;&#1074;&#1077;&#1088;&#1076;&#1083;&#1086;&#1074;&#1089;&#1082;&#1072;&#1103;%20&#1086;&#1073;&#1083;&#1072;&#1089;&#1090;&#1100;\&#1048;&#1085;&#1074;&#1077;&#1089;&#1090;&#1087;&#1088;&#1086;&#1075;&#1088;&#1072;&#1084;&#1084;&#1099;_&#1058;&#1057;%203.1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60;&#1057;&#1058;%20&#1056;&#1060;\2%20&#1101;&#1090;&#1072;&#1087;\&#1064;&#1072;&#1073;&#1083;&#1086;&#1085;%202\&#1057;&#1074;&#1077;&#1088;&#1076;&#1083;&#1086;&#1074;&#1089;&#1082;&#1072;&#1103;%20&#1086;&#1073;&#1083;&#1072;&#1089;&#1090;&#1100;\&#1048;&#1085;&#1074;&#1077;&#1089;&#1090;&#1087;&#1088;&#1086;&#1075;&#1088;&#1072;&#1084;&#1084;&#1099;_&#1042;&#1057;_&#1042;&#1054;%202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se\Profiles\student4\&#1056;&#1072;&#1073;&#1086;&#1095;&#1080;&#1081;%20&#1089;&#1090;&#1086;&#1083;\OREP.INV.N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office\Documents%20and%20Settings\Cherenkova\Local%20Settings\Temporary%20Internet%20Files\OLKB\V2.200727&#1084;&#1072;&#1088;&#1090;&#1072;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7"/>
      <sheetName val="П№8"/>
      <sheetName val="П№9"/>
      <sheetName val="П№10"/>
      <sheetName val="П№11"/>
      <sheetName val="П№12"/>
      <sheetName val="П№13"/>
      <sheetName val="П№14"/>
      <sheetName val="П№14.1"/>
      <sheetName val="П№14.2"/>
      <sheetName val="П№14.3 "/>
      <sheetName val="П№14.4"/>
      <sheetName val="П№15"/>
      <sheetName val="П№16.1 "/>
      <sheetName val="П№16.2"/>
      <sheetName val="П№17"/>
      <sheetName val="П№18 "/>
      <sheetName val="П№19"/>
      <sheetName val="Т№1"/>
      <sheetName val="Т№2"/>
      <sheetName val="Прочие расходы"/>
      <sheetName val="Расчет тарифа 2011"/>
      <sheetName val="ИТ№1"/>
      <sheetName val="ИТ№2"/>
      <sheetName val="ИТ№3"/>
      <sheetName val="ИТ№4"/>
      <sheetName val="ИТ№5"/>
      <sheetName val="ИТ№6"/>
      <sheetName val="ИТ№7"/>
      <sheetName val="Диапазоны"/>
      <sheetName val="Заголовок"/>
    </sheetNames>
    <sheetDataSet>
      <sheetData sheetId="3">
        <row r="7">
          <cell r="E7" t="str">
            <v>Ямало-Ненецкий автономный округ</v>
          </cell>
        </row>
        <row r="9">
          <cell r="F9">
            <v>2011</v>
          </cell>
        </row>
        <row r="11">
          <cell r="G11" t="str">
            <v>ОАО "Передвижная энергетика" Филиал ПЭС "Лабытнанги"</v>
          </cell>
        </row>
        <row r="12">
          <cell r="G12" t="str">
            <v>7719019846</v>
          </cell>
        </row>
        <row r="15">
          <cell r="G15" t="str">
            <v>Город Лабытнанги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ООО "Газпром добыча Ноябрьск"</v>
          </cell>
          <cell r="I21" t="str">
            <v>8905026850</v>
          </cell>
        </row>
        <row r="27">
          <cell r="F27" t="str">
            <v>Предложение организации</v>
          </cell>
        </row>
      </sheetData>
      <sheetData sheetId="5">
        <row r="15">
          <cell r="AB15">
            <v>9.446828078205</v>
          </cell>
        </row>
        <row r="20">
          <cell r="Z20">
            <v>9.446828078205</v>
          </cell>
        </row>
        <row r="25">
          <cell r="AB25">
            <v>9.419537</v>
          </cell>
        </row>
      </sheetData>
      <sheetData sheetId="6">
        <row r="15">
          <cell r="AB15">
            <v>1.2993</v>
          </cell>
        </row>
        <row r="20">
          <cell r="Z20">
            <v>1.2993</v>
          </cell>
        </row>
        <row r="21">
          <cell r="AB21">
            <v>0.0043</v>
          </cell>
        </row>
        <row r="25">
          <cell r="AB25">
            <v>1.295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1.2993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2.5942999999999996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1.295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2640.346079805884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109.1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109.1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15.228795999999999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-0.0012040000000013151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15.23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15.23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1466.2329081219887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223.76537568389531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826.019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I36">
            <v>329.3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496.71900000000005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I46">
            <v>38.72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I47">
            <v>13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57.685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I53">
            <v>387.314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2640.346079805884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2640.346079805884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20.03788947368421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4.809093473684211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4.809093473684211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4.809093473684211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4.809093473684211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2645.1551732795683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0.18213875485738487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23.17749832009856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I120">
            <v>24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I121">
            <v>15.261243588544415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114.126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114.126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9">
        <row r="16">
          <cell r="I16">
            <v>2.1364079301369863</v>
          </cell>
        </row>
        <row r="18">
          <cell r="I18">
            <v>5249.64</v>
          </cell>
        </row>
        <row r="19">
          <cell r="I19">
            <v>5</v>
          </cell>
        </row>
        <row r="20">
          <cell r="I20">
            <v>1.69</v>
          </cell>
        </row>
        <row r="23">
          <cell r="I23">
            <v>4</v>
          </cell>
        </row>
        <row r="26">
          <cell r="I26">
            <v>30</v>
          </cell>
        </row>
        <row r="29">
          <cell r="I29">
            <v>15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I41">
            <v>150</v>
          </cell>
        </row>
        <row r="45">
          <cell r="I45">
            <v>22.518</v>
          </cell>
        </row>
        <row r="47">
          <cell r="I47">
            <v>589.648588717808</v>
          </cell>
        </row>
        <row r="49">
          <cell r="I49">
            <v>12</v>
          </cell>
        </row>
      </sheetData>
      <sheetData sheetId="10">
        <row r="11">
          <cell r="J11">
            <v>134.53</v>
          </cell>
        </row>
        <row r="71">
          <cell r="I71">
            <v>11.32</v>
          </cell>
          <cell r="J71">
            <v>11.32</v>
          </cell>
          <cell r="K71">
            <v>11.32</v>
          </cell>
          <cell r="L71">
            <v>11.32</v>
          </cell>
          <cell r="M71">
            <v>11.32</v>
          </cell>
        </row>
      </sheetData>
      <sheetData sheetId="11">
        <row r="16">
          <cell r="D16">
            <v>134.53</v>
          </cell>
          <cell r="I16">
            <v>15.23</v>
          </cell>
        </row>
      </sheetData>
      <sheetData sheetId="12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2640.346079805884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2640.346079805884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2640.346079805884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4.809093473684211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4.809093473684211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4.809093473684211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0.18213875485738487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2645.1551732795683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2645.1551732795683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2645.1551732795683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2.5942999999999996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1.295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1.295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170215.90561644585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280.81583768709316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3">
        <row r="8">
          <cell r="I8">
            <v>1035</v>
          </cell>
        </row>
      </sheetData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 ТС"/>
      <sheetName val="форма 2 ВС и ВО"/>
      <sheetName val="форма 3 Т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ИП"/>
      <sheetName val="TEHSHEET"/>
      <sheetName val="Заголовок"/>
      <sheetName val="regs"/>
    </sheetNames>
    <sheetDataSet>
      <sheetData sheetId="4">
        <row r="5">
          <cell r="G5" t="str">
            <v>амортизация </v>
          </cell>
          <cell r="I5" t="str">
            <v>амортизация </v>
          </cell>
          <cell r="K5" t="str">
            <v>Да</v>
          </cell>
          <cell r="M5" t="str">
            <v>Введите название региона</v>
          </cell>
        </row>
        <row r="6">
          <cell r="G6" t="str">
            <v>прибыль</v>
          </cell>
          <cell r="I6" t="str">
            <v>прибыль</v>
          </cell>
          <cell r="K6" t="str">
            <v>Нет</v>
          </cell>
          <cell r="M6" t="str">
            <v>Агинский Бурятский автономный округ</v>
          </cell>
        </row>
        <row r="7">
          <cell r="G7" t="str">
            <v>ремонтный фонд</v>
          </cell>
          <cell r="I7" t="str">
            <v>ремонтный фонд</v>
          </cell>
          <cell r="M7" t="str">
            <v>Алтайский край</v>
          </cell>
        </row>
        <row r="8">
          <cell r="G8" t="str">
            <v>инвест. надбавка</v>
          </cell>
          <cell r="I8" t="str">
            <v>инвест. Надбавка</v>
          </cell>
          <cell r="M8" t="str">
            <v>Амурская область</v>
          </cell>
        </row>
        <row r="9">
          <cell r="G9" t="str">
            <v>плата за подключение</v>
          </cell>
          <cell r="I9" t="str">
            <v>плата за подключение</v>
          </cell>
          <cell r="M9" t="str">
            <v>Архангельская область</v>
          </cell>
        </row>
        <row r="10">
          <cell r="G10" t="str">
            <v>прочие тарифные источники</v>
          </cell>
          <cell r="I10" t="str">
            <v>бюджет всего</v>
          </cell>
          <cell r="M10" t="str">
            <v>Астраханская область</v>
          </cell>
        </row>
        <row r="11">
          <cell r="I11" t="str">
            <v>федеральный бюджет</v>
          </cell>
          <cell r="M11" t="str">
            <v>г.Байконур</v>
          </cell>
        </row>
        <row r="12">
          <cell r="I12" t="str">
            <v>региональный бюджет</v>
          </cell>
          <cell r="M12" t="str">
            <v>Белгородская область</v>
          </cell>
        </row>
        <row r="13">
          <cell r="I13" t="str">
            <v>муниципальный бюджет</v>
          </cell>
          <cell r="M13" t="str">
            <v>Брянская область</v>
          </cell>
        </row>
        <row r="14">
          <cell r="I14" t="str">
            <v>прочие тарифные источники</v>
          </cell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ралТехно"/>
      <sheetName val="богдан 1"/>
      <sheetName val="богдан 2"/>
      <sheetName val="богдан 3"/>
      <sheetName val="ЮСОН"/>
      <sheetName val="Первоуральск"/>
      <sheetName val="К-Ур "/>
      <sheetName val="Новоуральск"/>
      <sheetName val="Ревда"/>
      <sheetName val="Качканар(вода)"/>
      <sheetName val="Качканар(стоки)"/>
      <sheetName val="TEHSHEET"/>
    </sheetNames>
    <sheetDataSet>
      <sheetData sheetId="1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75" zoomScaleSheetLayoutView="75" workbookViewId="0" topLeftCell="A38">
      <selection activeCell="B62" sqref="B62"/>
    </sheetView>
  </sheetViews>
  <sheetFormatPr defaultColWidth="9.140625" defaultRowHeight="15"/>
  <cols>
    <col min="1" max="1" width="9.421875" style="18" customWidth="1"/>
    <col min="2" max="2" width="63.28125" style="19" customWidth="1"/>
    <col min="3" max="3" width="15.8515625" style="17" customWidth="1"/>
    <col min="4" max="4" width="22.421875" style="20" customWidth="1"/>
    <col min="5" max="5" width="24.57421875" style="5" customWidth="1"/>
    <col min="6" max="6" width="13.8515625" style="21" bestFit="1" customWidth="1"/>
    <col min="7" max="17" width="11.57421875" style="21" customWidth="1"/>
    <col min="18" max="16384" width="9.140625" style="5" customWidth="1"/>
  </cols>
  <sheetData>
    <row r="1" spans="1:17" ht="15.75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32.25" customHeight="1">
      <c r="A2" s="144" t="s">
        <v>196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5.5" customHeight="1">
      <c r="A3" s="145" t="s">
        <v>0</v>
      </c>
      <c r="B3" s="146" t="s">
        <v>2</v>
      </c>
      <c r="C3" s="148" t="s">
        <v>3</v>
      </c>
      <c r="D3" s="149" t="s">
        <v>4</v>
      </c>
      <c r="E3" s="149" t="s">
        <v>5</v>
      </c>
      <c r="F3" s="151" t="s">
        <v>6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s="7" customFormat="1" ht="42" customHeight="1">
      <c r="A4" s="145"/>
      <c r="B4" s="147"/>
      <c r="C4" s="148"/>
      <c r="D4" s="150"/>
      <c r="E4" s="150"/>
      <c r="F4" s="93" t="s">
        <v>180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  <c r="M4" s="6">
        <v>2019</v>
      </c>
      <c r="N4" s="6">
        <v>2020</v>
      </c>
      <c r="O4" s="6">
        <v>2021</v>
      </c>
      <c r="P4" s="6">
        <v>2022</v>
      </c>
      <c r="Q4" s="6">
        <v>2023</v>
      </c>
    </row>
    <row r="5" spans="1:17" s="7" customFormat="1" ht="15.75">
      <c r="A5" s="94" t="s">
        <v>7</v>
      </c>
      <c r="B5" s="79">
        <v>2</v>
      </c>
      <c r="C5" s="95">
        <v>3</v>
      </c>
      <c r="D5" s="81">
        <v>4</v>
      </c>
      <c r="E5" s="82">
        <v>5</v>
      </c>
      <c r="F5" s="93">
        <v>6</v>
      </c>
      <c r="G5" s="93">
        <v>7</v>
      </c>
      <c r="H5" s="93">
        <v>8</v>
      </c>
      <c r="I5" s="93">
        <v>9</v>
      </c>
      <c r="J5" s="93">
        <v>10</v>
      </c>
      <c r="K5" s="93">
        <v>11</v>
      </c>
      <c r="L5" s="93">
        <v>12</v>
      </c>
      <c r="M5" s="93">
        <v>13</v>
      </c>
      <c r="N5" s="93">
        <v>14</v>
      </c>
      <c r="O5" s="93">
        <v>15</v>
      </c>
      <c r="P5" s="93">
        <v>16</v>
      </c>
      <c r="Q5" s="93">
        <v>17</v>
      </c>
    </row>
    <row r="6" spans="1:17" ht="31.5" customHeight="1">
      <c r="A6" s="94"/>
      <c r="B6" s="162" t="s">
        <v>182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1:17" s="88" customFormat="1" ht="15.75">
      <c r="A7" s="87"/>
      <c r="B7" s="164" t="s">
        <v>8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spans="1:17" s="10" customFormat="1" ht="20.25" customHeight="1">
      <c r="A8" s="153" t="s">
        <v>9</v>
      </c>
      <c r="B8" s="166" t="s">
        <v>10</v>
      </c>
      <c r="C8" s="169" t="s">
        <v>188</v>
      </c>
      <c r="D8" s="153" t="s">
        <v>145</v>
      </c>
      <c r="E8" s="8" t="s">
        <v>11</v>
      </c>
      <c r="F8" s="9">
        <f>SUM(G8:Q8)</f>
        <v>400</v>
      </c>
      <c r="G8" s="9">
        <f aca="true" t="shared" si="0" ref="G8:Q8">SUM(G9:G11)</f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200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9">
        <f t="shared" si="0"/>
        <v>200</v>
      </c>
      <c r="Q8" s="9">
        <f t="shared" si="0"/>
        <v>0</v>
      </c>
    </row>
    <row r="9" spans="1:17" ht="23.25" customHeight="1">
      <c r="A9" s="154"/>
      <c r="B9" s="167"/>
      <c r="C9" s="170"/>
      <c r="D9" s="154"/>
      <c r="E9" s="11" t="s">
        <v>13</v>
      </c>
      <c r="F9" s="12">
        <f>SUM(G9:Q9)</f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  <c r="M9" s="12"/>
      <c r="N9" s="12"/>
      <c r="O9" s="12"/>
      <c r="P9" s="12"/>
      <c r="Q9" s="12">
        <v>0</v>
      </c>
    </row>
    <row r="10" spans="1:17" ht="15.75">
      <c r="A10" s="154"/>
      <c r="B10" s="167"/>
      <c r="C10" s="170"/>
      <c r="D10" s="154"/>
      <c r="E10" s="11" t="s">
        <v>14</v>
      </c>
      <c r="F10" s="12">
        <f>SUM(G10:Q10)</f>
        <v>0</v>
      </c>
      <c r="G10" s="12"/>
      <c r="H10" s="12">
        <v>0</v>
      </c>
      <c r="I10" s="12">
        <v>0</v>
      </c>
      <c r="J10" s="12">
        <v>0</v>
      </c>
      <c r="K10" s="12">
        <v>0</v>
      </c>
      <c r="L10" s="12"/>
      <c r="M10" s="12"/>
      <c r="N10" s="12"/>
      <c r="O10" s="12"/>
      <c r="P10" s="12"/>
      <c r="Q10" s="12"/>
    </row>
    <row r="11" spans="1:17" ht="19.5" customHeight="1">
      <c r="A11" s="155"/>
      <c r="B11" s="168"/>
      <c r="C11" s="171"/>
      <c r="D11" s="155"/>
      <c r="E11" s="11" t="s">
        <v>15</v>
      </c>
      <c r="F11" s="12">
        <f>SUM(G11:Q11)</f>
        <v>400</v>
      </c>
      <c r="G11" s="12"/>
      <c r="H11" s="12">
        <v>0</v>
      </c>
      <c r="I11" s="12">
        <v>0</v>
      </c>
      <c r="J11" s="12">
        <v>0</v>
      </c>
      <c r="K11" s="12">
        <v>200</v>
      </c>
      <c r="L11" s="12"/>
      <c r="M11" s="12"/>
      <c r="N11" s="12"/>
      <c r="O11" s="12"/>
      <c r="P11" s="12">
        <v>200</v>
      </c>
      <c r="Q11" s="12"/>
    </row>
    <row r="12" spans="1:17" s="10" customFormat="1" ht="30.75" customHeight="1">
      <c r="A12" s="153" t="s">
        <v>16</v>
      </c>
      <c r="B12" s="156" t="s">
        <v>17</v>
      </c>
      <c r="C12" s="159">
        <v>2013</v>
      </c>
      <c r="D12" s="153" t="str">
        <f>D8</f>
        <v>ОАО "Ленэнерго"</v>
      </c>
      <c r="E12" s="8" t="s">
        <v>11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53.25" customHeight="1">
      <c r="A13" s="154"/>
      <c r="B13" s="157"/>
      <c r="C13" s="160"/>
      <c r="D13" s="160"/>
      <c r="E13" s="11" t="s">
        <v>13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2"/>
      <c r="N13" s="12"/>
      <c r="O13" s="12"/>
      <c r="P13" s="12"/>
      <c r="Q13" s="12">
        <v>0</v>
      </c>
    </row>
    <row r="14" spans="1:17" ht="42" customHeight="1">
      <c r="A14" s="154"/>
      <c r="B14" s="157"/>
      <c r="C14" s="160"/>
      <c r="D14" s="160"/>
      <c r="E14" s="11" t="s">
        <v>14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/>
      <c r="N14" s="12"/>
      <c r="O14" s="12"/>
      <c r="P14" s="12"/>
      <c r="Q14" s="12">
        <v>0</v>
      </c>
    </row>
    <row r="15" spans="1:17" ht="42" customHeight="1">
      <c r="A15" s="155"/>
      <c r="B15" s="158"/>
      <c r="C15" s="161"/>
      <c r="D15" s="161"/>
      <c r="E15" s="11" t="s">
        <v>15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/>
      <c r="N15" s="12"/>
      <c r="O15" s="12"/>
      <c r="P15" s="12"/>
      <c r="Q15" s="12">
        <v>0</v>
      </c>
    </row>
    <row r="16" spans="1:17" s="10" customFormat="1" ht="15.75">
      <c r="A16" s="172" t="s">
        <v>136</v>
      </c>
      <c r="B16" s="173"/>
      <c r="C16" s="173"/>
      <c r="D16" s="174"/>
      <c r="E16" s="8" t="s">
        <v>11</v>
      </c>
      <c r="F16" s="9">
        <f>F8+F12</f>
        <v>400</v>
      </c>
      <c r="G16" s="9">
        <v>0</v>
      </c>
      <c r="H16" s="9">
        <v>0</v>
      </c>
      <c r="I16" s="9">
        <v>0</v>
      </c>
      <c r="J16" s="9">
        <v>0</v>
      </c>
      <c r="K16" s="9">
        <f aca="true" t="shared" si="1" ref="K16:P16">SUM(K17:K19)</f>
        <v>200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9">
        <f t="shared" si="1"/>
        <v>200</v>
      </c>
      <c r="Q16" s="9">
        <v>0</v>
      </c>
    </row>
    <row r="17" spans="1:17" s="7" customFormat="1" ht="15.75">
      <c r="A17" s="175"/>
      <c r="B17" s="176"/>
      <c r="C17" s="176"/>
      <c r="D17" s="177"/>
      <c r="E17" s="13" t="s">
        <v>13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4"/>
      <c r="N17" s="14"/>
      <c r="O17" s="14"/>
      <c r="P17" s="14"/>
      <c r="Q17" s="14">
        <v>0</v>
      </c>
    </row>
    <row r="18" spans="1:17" s="7" customFormat="1" ht="15.75">
      <c r="A18" s="175"/>
      <c r="B18" s="176"/>
      <c r="C18" s="176"/>
      <c r="D18" s="177"/>
      <c r="E18" s="13" t="s">
        <v>14</v>
      </c>
      <c r="F18" s="14">
        <v>0</v>
      </c>
      <c r="G18" s="14"/>
      <c r="H18" s="14">
        <v>0</v>
      </c>
      <c r="I18" s="14">
        <v>0</v>
      </c>
      <c r="J18" s="14">
        <v>0</v>
      </c>
      <c r="K18" s="14">
        <v>0</v>
      </c>
      <c r="L18" s="14"/>
      <c r="M18" s="14"/>
      <c r="N18" s="14"/>
      <c r="O18" s="14"/>
      <c r="P18" s="14"/>
      <c r="Q18" s="14">
        <v>0</v>
      </c>
    </row>
    <row r="19" spans="1:17" s="7" customFormat="1" ht="31.5">
      <c r="A19" s="178"/>
      <c r="B19" s="179"/>
      <c r="C19" s="179"/>
      <c r="D19" s="180"/>
      <c r="E19" s="13" t="s">
        <v>15</v>
      </c>
      <c r="F19" s="14">
        <f>SUM(G19:Q19)</f>
        <v>400</v>
      </c>
      <c r="G19" s="14">
        <v>0</v>
      </c>
      <c r="H19" s="14">
        <v>0</v>
      </c>
      <c r="I19" s="14">
        <v>0</v>
      </c>
      <c r="J19" s="14">
        <v>0</v>
      </c>
      <c r="K19" s="14">
        <v>200</v>
      </c>
      <c r="L19" s="14"/>
      <c r="M19" s="14"/>
      <c r="N19" s="14"/>
      <c r="O19" s="14"/>
      <c r="P19" s="14">
        <v>200</v>
      </c>
      <c r="Q19" s="14"/>
    </row>
    <row r="20" spans="1:17" s="88" customFormat="1" ht="15.75">
      <c r="A20" s="96"/>
      <c r="B20" s="181" t="s">
        <v>18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s="10" customFormat="1" ht="17.25" customHeight="1">
      <c r="A21" s="153" t="s">
        <v>19</v>
      </c>
      <c r="B21" s="156" t="s">
        <v>146</v>
      </c>
      <c r="C21" s="169">
        <v>2014</v>
      </c>
      <c r="D21" s="159" t="s">
        <v>145</v>
      </c>
      <c r="E21" s="8" t="s">
        <v>11</v>
      </c>
      <c r="F21" s="9">
        <f>SUM(G21:Q21)</f>
        <v>200</v>
      </c>
      <c r="G21" s="9">
        <v>0</v>
      </c>
      <c r="H21" s="9">
        <v>200</v>
      </c>
      <c r="I21" s="9">
        <v>0</v>
      </c>
      <c r="J21" s="9">
        <v>0</v>
      </c>
      <c r="K21" s="9">
        <v>0</v>
      </c>
      <c r="L21" s="9"/>
      <c r="M21" s="9"/>
      <c r="N21" s="9"/>
      <c r="O21" s="9"/>
      <c r="P21" s="9"/>
      <c r="Q21" s="9">
        <v>0</v>
      </c>
    </row>
    <row r="22" spans="1:17" ht="21" customHeight="1">
      <c r="A22" s="154"/>
      <c r="B22" s="157"/>
      <c r="C22" s="170"/>
      <c r="D22" s="160"/>
      <c r="E22" s="11" t="s">
        <v>13</v>
      </c>
      <c r="F22" s="12">
        <f>SUM(G22:Q22)</f>
        <v>0</v>
      </c>
      <c r="G22" s="12">
        <v>0</v>
      </c>
      <c r="H22" s="12"/>
      <c r="I22" s="12"/>
      <c r="J22" s="12">
        <v>0</v>
      </c>
      <c r="K22" s="12">
        <v>0</v>
      </c>
      <c r="L22" s="12"/>
      <c r="M22" s="12"/>
      <c r="N22" s="12"/>
      <c r="O22" s="12"/>
      <c r="P22" s="12"/>
      <c r="Q22" s="12">
        <v>0</v>
      </c>
    </row>
    <row r="23" spans="1:17" ht="21" customHeight="1">
      <c r="A23" s="154"/>
      <c r="B23" s="157"/>
      <c r="C23" s="170"/>
      <c r="D23" s="160"/>
      <c r="E23" s="11" t="s">
        <v>14</v>
      </c>
      <c r="F23" s="12">
        <f>SUM(G23:Q23)</f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36" customHeight="1">
      <c r="A24" s="155"/>
      <c r="B24" s="158"/>
      <c r="C24" s="171"/>
      <c r="D24" s="161"/>
      <c r="E24" s="11" t="s">
        <v>15</v>
      </c>
      <c r="F24" s="12">
        <f>SUM(G24:Q24)</f>
        <v>200</v>
      </c>
      <c r="G24" s="12"/>
      <c r="H24" s="12">
        <v>200</v>
      </c>
      <c r="I24" s="12"/>
      <c r="J24" s="12"/>
      <c r="K24" s="12"/>
      <c r="L24" s="12"/>
      <c r="M24" s="12"/>
      <c r="N24" s="12"/>
      <c r="O24" s="12"/>
      <c r="P24" s="12"/>
      <c r="Q24" s="12"/>
    </row>
    <row r="25" spans="1:17" s="10" customFormat="1" ht="15.75">
      <c r="A25" s="172" t="s">
        <v>137</v>
      </c>
      <c r="B25" s="173"/>
      <c r="C25" s="173"/>
      <c r="D25" s="174"/>
      <c r="E25" s="8" t="s">
        <v>11</v>
      </c>
      <c r="F25" s="9">
        <v>200</v>
      </c>
      <c r="G25" s="9">
        <v>0</v>
      </c>
      <c r="H25" s="9">
        <v>200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s="7" customFormat="1" ht="15.75">
      <c r="A26" s="175"/>
      <c r="B26" s="176"/>
      <c r="C26" s="176"/>
      <c r="D26" s="177"/>
      <c r="E26" s="13" t="s">
        <v>13</v>
      </c>
      <c r="F26" s="12">
        <v>0</v>
      </c>
      <c r="G26" s="14">
        <v>0</v>
      </c>
      <c r="H26" s="14"/>
      <c r="I26" s="14"/>
      <c r="J26" s="14">
        <v>0</v>
      </c>
      <c r="K26" s="14">
        <v>0</v>
      </c>
      <c r="L26" s="14"/>
      <c r="M26" s="14"/>
      <c r="N26" s="14"/>
      <c r="O26" s="14"/>
      <c r="P26" s="14"/>
      <c r="Q26" s="14">
        <v>0</v>
      </c>
    </row>
    <row r="27" spans="1:17" s="7" customFormat="1" ht="15.75">
      <c r="A27" s="175"/>
      <c r="B27" s="176"/>
      <c r="C27" s="176"/>
      <c r="D27" s="177"/>
      <c r="E27" s="13" t="s">
        <v>14</v>
      </c>
      <c r="F27" s="12">
        <v>0</v>
      </c>
      <c r="G27" s="14">
        <v>0</v>
      </c>
      <c r="H27" s="14"/>
      <c r="I27" s="14"/>
      <c r="J27" s="14">
        <v>0</v>
      </c>
      <c r="K27" s="14">
        <v>0</v>
      </c>
      <c r="L27" s="14"/>
      <c r="M27" s="14"/>
      <c r="N27" s="14"/>
      <c r="O27" s="14"/>
      <c r="P27" s="14"/>
      <c r="Q27" s="14">
        <v>0</v>
      </c>
    </row>
    <row r="28" spans="1:17" s="7" customFormat="1" ht="31.5">
      <c r="A28" s="178"/>
      <c r="B28" s="179"/>
      <c r="C28" s="179"/>
      <c r="D28" s="180"/>
      <c r="E28" s="13" t="s">
        <v>15</v>
      </c>
      <c r="F28" s="12">
        <v>200</v>
      </c>
      <c r="G28" s="14">
        <v>0</v>
      </c>
      <c r="H28" s="14">
        <v>200</v>
      </c>
      <c r="I28" s="14"/>
      <c r="J28" s="14">
        <v>0</v>
      </c>
      <c r="K28" s="14">
        <v>0</v>
      </c>
      <c r="L28" s="14"/>
      <c r="M28" s="14"/>
      <c r="N28" s="14"/>
      <c r="O28" s="14"/>
      <c r="P28" s="14"/>
      <c r="Q28" s="14">
        <v>0</v>
      </c>
    </row>
    <row r="29" spans="1:17" s="88" customFormat="1" ht="30" customHeight="1">
      <c r="A29" s="96"/>
      <c r="B29" s="181" t="s">
        <v>20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</row>
    <row r="30" spans="1:17" s="10" customFormat="1" ht="15.75" customHeight="1">
      <c r="A30" s="183" t="s">
        <v>21</v>
      </c>
      <c r="B30" s="186" t="s">
        <v>203</v>
      </c>
      <c r="C30" s="189" t="s">
        <v>180</v>
      </c>
      <c r="D30" s="159" t="s">
        <v>145</v>
      </c>
      <c r="E30" s="8" t="s">
        <v>11</v>
      </c>
      <c r="F30" s="9">
        <f>SUM(G30:Q30)</f>
        <v>22000</v>
      </c>
      <c r="G30" s="9">
        <f>G33</f>
        <v>0</v>
      </c>
      <c r="H30" s="9">
        <f>H33</f>
        <v>1500</v>
      </c>
      <c r="I30" s="9">
        <f>I33</f>
        <v>20500</v>
      </c>
      <c r="J30" s="9">
        <f aca="true" t="shared" si="2" ref="J30:Q30">J33</f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9">
        <f t="shared" si="2"/>
        <v>0</v>
      </c>
      <c r="O30" s="9">
        <f t="shared" si="2"/>
        <v>0</v>
      </c>
      <c r="P30" s="9">
        <f t="shared" si="2"/>
        <v>0</v>
      </c>
      <c r="Q30" s="9">
        <f t="shared" si="2"/>
        <v>0</v>
      </c>
    </row>
    <row r="31" spans="1:17" ht="19.5" customHeight="1">
      <c r="A31" s="184"/>
      <c r="B31" s="187"/>
      <c r="C31" s="190"/>
      <c r="D31" s="160"/>
      <c r="E31" s="11" t="s">
        <v>13</v>
      </c>
      <c r="F31" s="14"/>
      <c r="G31" s="12"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20.25" customHeight="1">
      <c r="A32" s="184"/>
      <c r="B32" s="187"/>
      <c r="C32" s="190"/>
      <c r="D32" s="160"/>
      <c r="E32" s="11" t="s">
        <v>14</v>
      </c>
      <c r="F32" s="14"/>
      <c r="G32" s="12"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36.75" customHeight="1">
      <c r="A33" s="185"/>
      <c r="B33" s="188"/>
      <c r="C33" s="191"/>
      <c r="D33" s="161"/>
      <c r="E33" s="11" t="s">
        <v>15</v>
      </c>
      <c r="F33" s="12">
        <f>SUM(G33:Q33)</f>
        <v>22000</v>
      </c>
      <c r="G33" s="12">
        <f>G37</f>
        <v>0</v>
      </c>
      <c r="H33" s="12">
        <f aca="true" t="shared" si="3" ref="H33:Q33">H37</f>
        <v>1500</v>
      </c>
      <c r="I33" s="12">
        <f t="shared" si="3"/>
        <v>20500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2">
        <f t="shared" si="3"/>
        <v>0</v>
      </c>
      <c r="O33" s="12">
        <f t="shared" si="3"/>
        <v>0</v>
      </c>
      <c r="P33" s="12">
        <f t="shared" si="3"/>
        <v>0</v>
      </c>
      <c r="Q33" s="12">
        <f t="shared" si="3"/>
        <v>0</v>
      </c>
    </row>
    <row r="34" spans="1:17" s="33" customFormat="1" ht="16.5" customHeight="1">
      <c r="A34" s="194" t="s">
        <v>22</v>
      </c>
      <c r="B34" s="197" t="s">
        <v>202</v>
      </c>
      <c r="C34" s="200" t="s">
        <v>147</v>
      </c>
      <c r="D34" s="159" t="s">
        <v>145</v>
      </c>
      <c r="E34" s="45" t="s">
        <v>11</v>
      </c>
      <c r="F34" s="37">
        <f>SUM(F35:F37)</f>
        <v>22000</v>
      </c>
      <c r="G34" s="37">
        <f aca="true" t="shared" si="4" ref="G34:Q34">SUM(G35:G37)</f>
        <v>0</v>
      </c>
      <c r="H34" s="37">
        <f t="shared" si="4"/>
        <v>1500</v>
      </c>
      <c r="I34" s="37">
        <f t="shared" si="4"/>
        <v>20500</v>
      </c>
      <c r="J34" s="37">
        <f t="shared" si="4"/>
        <v>0</v>
      </c>
      <c r="K34" s="37">
        <f t="shared" si="4"/>
        <v>0</v>
      </c>
      <c r="L34" s="37">
        <f t="shared" si="4"/>
        <v>0</v>
      </c>
      <c r="M34" s="37">
        <f t="shared" si="4"/>
        <v>0</v>
      </c>
      <c r="N34" s="37">
        <f t="shared" si="4"/>
        <v>0</v>
      </c>
      <c r="O34" s="37">
        <f t="shared" si="4"/>
        <v>0</v>
      </c>
      <c r="P34" s="37">
        <f t="shared" si="4"/>
        <v>0</v>
      </c>
      <c r="Q34" s="37">
        <f t="shared" si="4"/>
        <v>0</v>
      </c>
    </row>
    <row r="35" spans="1:17" s="31" customFormat="1" ht="15.75">
      <c r="A35" s="195"/>
      <c r="B35" s="198"/>
      <c r="C35" s="201"/>
      <c r="D35" s="160"/>
      <c r="E35" s="131" t="s">
        <v>13</v>
      </c>
      <c r="F35" s="29"/>
      <c r="G35" s="29"/>
      <c r="H35" s="29"/>
      <c r="I35" s="29"/>
      <c r="J35" s="29"/>
      <c r="K35" s="29"/>
      <c r="L35" s="29">
        <v>0</v>
      </c>
      <c r="M35" s="12"/>
      <c r="N35" s="12"/>
      <c r="O35" s="12"/>
      <c r="P35" s="29"/>
      <c r="Q35" s="29"/>
    </row>
    <row r="36" spans="1:17" s="31" customFormat="1" ht="15.75">
      <c r="A36" s="195"/>
      <c r="B36" s="198"/>
      <c r="C36" s="201"/>
      <c r="D36" s="160"/>
      <c r="E36" s="131" t="s">
        <v>14</v>
      </c>
      <c r="F36" s="29"/>
      <c r="G36" s="29"/>
      <c r="H36" s="29"/>
      <c r="I36" s="29"/>
      <c r="J36" s="29"/>
      <c r="K36" s="29"/>
      <c r="L36" s="29">
        <v>0</v>
      </c>
      <c r="M36" s="12"/>
      <c r="N36" s="12"/>
      <c r="O36" s="12"/>
      <c r="P36" s="29"/>
      <c r="Q36" s="29"/>
    </row>
    <row r="37" spans="1:17" s="31" customFormat="1" ht="37.5" customHeight="1">
      <c r="A37" s="196"/>
      <c r="B37" s="199"/>
      <c r="C37" s="202"/>
      <c r="D37" s="161"/>
      <c r="E37" s="131" t="s">
        <v>15</v>
      </c>
      <c r="F37" s="29">
        <f>SUM(G37:Q37)</f>
        <v>22000</v>
      </c>
      <c r="G37" s="29"/>
      <c r="H37" s="29">
        <v>1500</v>
      </c>
      <c r="I37" s="29">
        <v>20500</v>
      </c>
      <c r="J37" s="29"/>
      <c r="K37" s="29"/>
      <c r="L37" s="29">
        <v>0</v>
      </c>
      <c r="M37" s="12"/>
      <c r="N37" s="12"/>
      <c r="O37" s="12"/>
      <c r="P37" s="29"/>
      <c r="Q37" s="29"/>
    </row>
    <row r="38" spans="1:17" s="10" customFormat="1" ht="15.75">
      <c r="A38" s="172" t="s">
        <v>138</v>
      </c>
      <c r="B38" s="173"/>
      <c r="C38" s="173"/>
      <c r="D38" s="174"/>
      <c r="E38" s="8" t="s">
        <v>11</v>
      </c>
      <c r="F38" s="9">
        <f>F30</f>
        <v>22000</v>
      </c>
      <c r="G38" s="9">
        <f>G30</f>
        <v>0</v>
      </c>
      <c r="H38" s="9">
        <f>H30</f>
        <v>1500</v>
      </c>
      <c r="I38" s="9">
        <f>I30</f>
        <v>20500</v>
      </c>
      <c r="J38" s="9"/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</row>
    <row r="39" spans="1:17" s="7" customFormat="1" ht="15.75">
      <c r="A39" s="175"/>
      <c r="B39" s="176"/>
      <c r="C39" s="176"/>
      <c r="D39" s="177"/>
      <c r="E39" s="13" t="s">
        <v>13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s="7" customFormat="1" ht="15.75">
      <c r="A40" s="175"/>
      <c r="B40" s="176"/>
      <c r="C40" s="176"/>
      <c r="D40" s="177"/>
      <c r="E40" s="13" t="s">
        <v>14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7" customFormat="1" ht="31.5">
      <c r="A41" s="178"/>
      <c r="B41" s="179"/>
      <c r="C41" s="179"/>
      <c r="D41" s="180"/>
      <c r="E41" s="13" t="s">
        <v>15</v>
      </c>
      <c r="F41" s="14">
        <f>SUM(G41:Q41)</f>
        <v>22000</v>
      </c>
      <c r="G41" s="14"/>
      <c r="H41" s="14">
        <f>H33</f>
        <v>1500</v>
      </c>
      <c r="I41" s="14">
        <f>I33</f>
        <v>20500</v>
      </c>
      <c r="J41" s="14"/>
      <c r="K41" s="14"/>
      <c r="L41" s="14"/>
      <c r="M41" s="14"/>
      <c r="N41" s="14"/>
      <c r="O41" s="14"/>
      <c r="P41" s="14"/>
      <c r="Q41" s="14"/>
    </row>
    <row r="42" spans="1:17" s="88" customFormat="1" ht="15.75">
      <c r="A42" s="97"/>
      <c r="B42" s="192" t="s">
        <v>149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s="10" customFormat="1" ht="23.25" customHeight="1">
      <c r="A43" s="153" t="s">
        <v>26</v>
      </c>
      <c r="B43" s="166" t="s">
        <v>148</v>
      </c>
      <c r="C43" s="169" t="s">
        <v>144</v>
      </c>
      <c r="D43" s="159" t="s">
        <v>145</v>
      </c>
      <c r="E43" s="8" t="s">
        <v>11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ht="15.75">
      <c r="A44" s="154"/>
      <c r="B44" s="167"/>
      <c r="C44" s="170"/>
      <c r="D44" s="160"/>
      <c r="E44" s="11" t="s">
        <v>13</v>
      </c>
      <c r="F44" s="1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>
        <v>0</v>
      </c>
    </row>
    <row r="45" spans="1:17" ht="15.75">
      <c r="A45" s="154"/>
      <c r="B45" s="167"/>
      <c r="C45" s="170"/>
      <c r="D45" s="160"/>
      <c r="E45" s="11" t="s">
        <v>14</v>
      </c>
      <c r="F45" s="14"/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2"/>
      <c r="N45" s="12"/>
      <c r="O45" s="12"/>
      <c r="P45" s="12"/>
      <c r="Q45" s="12">
        <v>0</v>
      </c>
    </row>
    <row r="46" spans="1:17" ht="31.5">
      <c r="A46" s="155"/>
      <c r="B46" s="168"/>
      <c r="C46" s="171"/>
      <c r="D46" s="161"/>
      <c r="E46" s="11" t="s">
        <v>15</v>
      </c>
      <c r="F46" s="14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5" customFormat="1" ht="19.5" customHeight="1">
      <c r="A47" s="203" t="s">
        <v>27</v>
      </c>
      <c r="B47" s="156" t="s">
        <v>28</v>
      </c>
      <c r="C47" s="169" t="s">
        <v>144</v>
      </c>
      <c r="D47" s="159" t="s">
        <v>145</v>
      </c>
      <c r="E47" s="9" t="s">
        <v>11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</row>
    <row r="48" spans="1:17" ht="19.5" customHeight="1">
      <c r="A48" s="204"/>
      <c r="B48" s="157"/>
      <c r="C48" s="170"/>
      <c r="D48" s="160"/>
      <c r="E48" s="16" t="s">
        <v>13</v>
      </c>
      <c r="F48" s="112">
        <v>0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25.5" customHeight="1">
      <c r="A49" s="204"/>
      <c r="B49" s="157"/>
      <c r="C49" s="170"/>
      <c r="D49" s="160"/>
      <c r="E49" s="16" t="s">
        <v>14</v>
      </c>
      <c r="F49" s="112">
        <v>0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33.75" customHeight="1">
      <c r="A50" s="205"/>
      <c r="B50" s="158"/>
      <c r="C50" s="171"/>
      <c r="D50" s="161"/>
      <c r="E50" s="16" t="s">
        <v>15</v>
      </c>
      <c r="F50" s="112">
        <v>0</v>
      </c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s="10" customFormat="1" ht="15.75">
      <c r="A51" s="172" t="s">
        <v>139</v>
      </c>
      <c r="B51" s="173"/>
      <c r="C51" s="173"/>
      <c r="D51" s="174"/>
      <c r="E51" s="8" t="s">
        <v>11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</row>
    <row r="52" spans="1:17" s="7" customFormat="1" ht="15.75">
      <c r="A52" s="175"/>
      <c r="B52" s="176"/>
      <c r="C52" s="176"/>
      <c r="D52" s="177"/>
      <c r="E52" s="13" t="s">
        <v>13</v>
      </c>
      <c r="F52" s="14"/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/>
      <c r="M52" s="14"/>
      <c r="N52" s="14"/>
      <c r="O52" s="14"/>
      <c r="P52" s="14"/>
      <c r="Q52" s="14">
        <v>0</v>
      </c>
    </row>
    <row r="53" spans="1:17" s="7" customFormat="1" ht="15.75">
      <c r="A53" s="175"/>
      <c r="B53" s="176"/>
      <c r="C53" s="176"/>
      <c r="D53" s="177"/>
      <c r="E53" s="13" t="s">
        <v>14</v>
      </c>
      <c r="F53" s="14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/>
      <c r="M53" s="14"/>
      <c r="N53" s="14"/>
      <c r="O53" s="14"/>
      <c r="P53" s="14"/>
      <c r="Q53" s="14">
        <v>0</v>
      </c>
    </row>
    <row r="54" spans="1:17" s="7" customFormat="1" ht="31.5">
      <c r="A54" s="178"/>
      <c r="B54" s="179"/>
      <c r="C54" s="179"/>
      <c r="D54" s="180"/>
      <c r="E54" s="13" t="s">
        <v>15</v>
      </c>
      <c r="F54" s="14"/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/>
      <c r="M54" s="14"/>
      <c r="N54" s="14"/>
      <c r="O54" s="14"/>
      <c r="P54" s="14"/>
      <c r="Q54" s="14">
        <v>0</v>
      </c>
    </row>
    <row r="55" spans="1:17" s="10" customFormat="1" ht="15" customHeight="1">
      <c r="A55" s="172" t="s">
        <v>29</v>
      </c>
      <c r="B55" s="173"/>
      <c r="C55" s="173"/>
      <c r="D55" s="174"/>
      <c r="E55" s="8" t="s">
        <v>11</v>
      </c>
      <c r="F55" s="9">
        <f>SUM(G55:Q55)</f>
        <v>22600</v>
      </c>
      <c r="G55" s="9">
        <f aca="true" t="shared" si="5" ref="G55:P55">SUM(G56:G58)</f>
        <v>0</v>
      </c>
      <c r="H55" s="9">
        <f t="shared" si="5"/>
        <v>1700</v>
      </c>
      <c r="I55" s="9">
        <f t="shared" si="5"/>
        <v>20500</v>
      </c>
      <c r="J55" s="9">
        <f t="shared" si="5"/>
        <v>0</v>
      </c>
      <c r="K55" s="9">
        <f t="shared" si="5"/>
        <v>200</v>
      </c>
      <c r="L55" s="9">
        <f t="shared" si="5"/>
        <v>0</v>
      </c>
      <c r="M55" s="9">
        <f t="shared" si="5"/>
        <v>0</v>
      </c>
      <c r="N55" s="9">
        <f t="shared" si="5"/>
        <v>0</v>
      </c>
      <c r="O55" s="9">
        <f t="shared" si="5"/>
        <v>0</v>
      </c>
      <c r="P55" s="9">
        <f t="shared" si="5"/>
        <v>200</v>
      </c>
      <c r="Q55" s="9">
        <v>0</v>
      </c>
    </row>
    <row r="56" spans="1:17" s="7" customFormat="1" ht="15.75">
      <c r="A56" s="175"/>
      <c r="B56" s="176"/>
      <c r="C56" s="176"/>
      <c r="D56" s="177"/>
      <c r="E56" s="13" t="s">
        <v>13</v>
      </c>
      <c r="F56" s="14">
        <v>0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s="7" customFormat="1" ht="15.75">
      <c r="A57" s="175"/>
      <c r="B57" s="176"/>
      <c r="C57" s="176"/>
      <c r="D57" s="177"/>
      <c r="E57" s="13" t="s">
        <v>14</v>
      </c>
      <c r="F57" s="14">
        <v>0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s="7" customFormat="1" ht="33" customHeight="1">
      <c r="A58" s="178"/>
      <c r="B58" s="179"/>
      <c r="C58" s="179"/>
      <c r="D58" s="180"/>
      <c r="E58" s="13" t="s">
        <v>15</v>
      </c>
      <c r="F58" s="14">
        <f>SUM(G58:Q58)</f>
        <v>22600</v>
      </c>
      <c r="G58" s="14">
        <f>G33+G28+G19</f>
        <v>0</v>
      </c>
      <c r="H58" s="14">
        <f aca="true" t="shared" si="6" ref="H58:Q58">H33+H28+H19</f>
        <v>1700</v>
      </c>
      <c r="I58" s="14">
        <f t="shared" si="6"/>
        <v>20500</v>
      </c>
      <c r="J58" s="14">
        <f t="shared" si="6"/>
        <v>0</v>
      </c>
      <c r="K58" s="14">
        <f t="shared" si="6"/>
        <v>200</v>
      </c>
      <c r="L58" s="14">
        <f t="shared" si="6"/>
        <v>0</v>
      </c>
      <c r="M58" s="14">
        <f t="shared" si="6"/>
        <v>0</v>
      </c>
      <c r="N58" s="14">
        <f t="shared" si="6"/>
        <v>0</v>
      </c>
      <c r="O58" s="14">
        <f t="shared" si="6"/>
        <v>0</v>
      </c>
      <c r="P58" s="14">
        <f t="shared" si="6"/>
        <v>200</v>
      </c>
      <c r="Q58" s="14">
        <f t="shared" si="6"/>
        <v>0</v>
      </c>
    </row>
  </sheetData>
  <sheetProtection/>
  <mergeCells count="46">
    <mergeCell ref="A51:D54"/>
    <mergeCell ref="A55:D58"/>
    <mergeCell ref="A43:A46"/>
    <mergeCell ref="B43:B46"/>
    <mergeCell ref="C43:C46"/>
    <mergeCell ref="D43:D46"/>
    <mergeCell ref="A47:A50"/>
    <mergeCell ref="B47:B50"/>
    <mergeCell ref="C47:C50"/>
    <mergeCell ref="D47:D50"/>
    <mergeCell ref="A38:D41"/>
    <mergeCell ref="B42:Q42"/>
    <mergeCell ref="A34:A37"/>
    <mergeCell ref="B34:B37"/>
    <mergeCell ref="C34:C37"/>
    <mergeCell ref="D34:D37"/>
    <mergeCell ref="A25:D28"/>
    <mergeCell ref="B29:Q29"/>
    <mergeCell ref="A30:A33"/>
    <mergeCell ref="B30:B33"/>
    <mergeCell ref="C30:C33"/>
    <mergeCell ref="D30:D33"/>
    <mergeCell ref="A16:D19"/>
    <mergeCell ref="B20:Q20"/>
    <mergeCell ref="A21:A24"/>
    <mergeCell ref="B21:B24"/>
    <mergeCell ref="C21:C24"/>
    <mergeCell ref="D21:D24"/>
    <mergeCell ref="A12:A15"/>
    <mergeCell ref="B12:B15"/>
    <mergeCell ref="C12:C15"/>
    <mergeCell ref="D12:D15"/>
    <mergeCell ref="B6:Q6"/>
    <mergeCell ref="B7:Q7"/>
    <mergeCell ref="A8:A11"/>
    <mergeCell ref="B8:B11"/>
    <mergeCell ref="C8:C11"/>
    <mergeCell ref="D8:D11"/>
    <mergeCell ref="A1:Q1"/>
    <mergeCell ref="A2:Q2"/>
    <mergeCell ref="A3:A4"/>
    <mergeCell ref="B3:B4"/>
    <mergeCell ref="C3:C4"/>
    <mergeCell ref="D3:D4"/>
    <mergeCell ref="E3:E4"/>
    <mergeCell ref="F3:Q3"/>
  </mergeCells>
  <conditionalFormatting sqref="A59:Q65536 F22:Q24 F21:F25 E16:E58 F9:Q11 F8:F12 A1:Q1 A2:E15 F2:Q7 F13:Q20 A16:D54 F26:Q58">
    <cfRule type="cellIs" priority="22" dxfId="50" operator="equal">
      <formula>0</formula>
    </cfRule>
  </conditionalFormatting>
  <conditionalFormatting sqref="F56:F65536 F52:F54 F48:F50 F44:F46 F39:F42 F38:Q38 A43:IV43 A47:IV47 A51:IV51 F55:Q55 G34:Q34 F26:F29 A21:IV21 F22:F24 F17:F20 F13:F15 F1:F7 F9:F11 A8:IV8 A12:IV12 A16:IV16 A25:IV25 F31:F37 A30:IV30 D34 G41:I41">
    <cfRule type="cellIs" priority="21" dxfId="51" operator="equal">
      <formula>0</formula>
    </cfRule>
  </conditionalFormatting>
  <conditionalFormatting sqref="C43 C44:D46 A47:IV50 D22:D24 D13:D15 F35:Q37 D31:D37">
    <cfRule type="cellIs" priority="20" dxfId="52" operator="equal">
      <formula>0</formula>
    </cfRule>
  </conditionalFormatting>
  <printOptions/>
  <pageMargins left="0.7" right="0.7" top="0.75" bottom="0.75" header="0.3" footer="0.3"/>
  <pageSetup firstPageNumber="178" useFirstPageNumber="1" fitToHeight="5" horizontalDpi="600" verticalDpi="600" orientation="landscape" paperSize="9" scale="45" r:id="rId1"/>
  <headerFooter>
    <oddFooter>&amp;R&amp;"Times New Roman,обычный"&amp;P</oddFooter>
  </headerFooter>
  <rowBreaks count="1" manualBreakCount="1">
    <brk id="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C66"/>
  <sheetViews>
    <sheetView view="pageBreakPreview" zoomScaleSheetLayoutView="100" workbookViewId="0" topLeftCell="C59">
      <selection activeCell="E80" sqref="E80"/>
    </sheetView>
  </sheetViews>
  <sheetFormatPr defaultColWidth="9.140625" defaultRowHeight="15"/>
  <cols>
    <col min="1" max="1" width="11.00390625" style="39" customWidth="1"/>
    <col min="2" max="2" width="51.00390625" style="40" customWidth="1"/>
    <col min="3" max="3" width="11.28125" style="122" customWidth="1"/>
    <col min="4" max="4" width="17.140625" style="41" customWidth="1"/>
    <col min="5" max="5" width="25.57421875" style="41" customWidth="1"/>
    <col min="6" max="6" width="12.57421875" style="122" customWidth="1"/>
    <col min="7" max="12" width="10.00390625" style="122" customWidth="1"/>
    <col min="13" max="13" width="11.421875" style="122" customWidth="1"/>
    <col min="14" max="14" width="10.8515625" style="122" customWidth="1"/>
    <col min="15" max="15" width="11.28125" style="122" customWidth="1"/>
    <col min="16" max="16" width="10.00390625" style="122" customWidth="1"/>
    <col min="17" max="17" width="11.421875" style="122" customWidth="1"/>
    <col min="18" max="25" width="9.140625" style="22" customWidth="1"/>
    <col min="26" max="16384" width="9.140625" style="23" customWidth="1"/>
  </cols>
  <sheetData>
    <row r="1" spans="1:17" ht="28.5" customHeight="1">
      <c r="A1" s="206" t="s">
        <v>128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28.5" customHeight="1">
      <c r="A2" s="207" t="s">
        <v>197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9.5" customHeight="1">
      <c r="A3" s="208" t="s">
        <v>0</v>
      </c>
      <c r="B3" s="209" t="s">
        <v>2</v>
      </c>
      <c r="C3" s="211" t="s">
        <v>3</v>
      </c>
      <c r="D3" s="209" t="s">
        <v>4</v>
      </c>
      <c r="E3" s="209" t="s">
        <v>30</v>
      </c>
      <c r="F3" s="212" t="s">
        <v>6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39.75" customHeight="1">
      <c r="A4" s="208"/>
      <c r="B4" s="210"/>
      <c r="C4" s="211"/>
      <c r="D4" s="210"/>
      <c r="E4" s="210"/>
      <c r="F4" s="24" t="s">
        <v>181</v>
      </c>
      <c r="G4" s="86">
        <v>2013</v>
      </c>
      <c r="H4" s="86">
        <v>2014</v>
      </c>
      <c r="I4" s="86">
        <v>2015</v>
      </c>
      <c r="J4" s="86">
        <v>2016</v>
      </c>
      <c r="K4" s="86">
        <v>2017</v>
      </c>
      <c r="L4" s="86">
        <v>2018</v>
      </c>
      <c r="M4" s="86">
        <v>2019</v>
      </c>
      <c r="N4" s="86">
        <v>2020</v>
      </c>
      <c r="O4" s="86">
        <v>2021</v>
      </c>
      <c r="P4" s="86">
        <v>2022</v>
      </c>
      <c r="Q4" s="86">
        <v>2023</v>
      </c>
    </row>
    <row r="5" spans="1:17" ht="15.75">
      <c r="A5" s="106" t="s">
        <v>7</v>
      </c>
      <c r="B5" s="100">
        <v>2</v>
      </c>
      <c r="C5" s="24">
        <v>3</v>
      </c>
      <c r="D5" s="113">
        <v>4</v>
      </c>
      <c r="E5" s="113">
        <v>5</v>
      </c>
      <c r="F5" s="24">
        <v>6</v>
      </c>
      <c r="G5" s="126">
        <v>7</v>
      </c>
      <c r="H5" s="126">
        <v>8</v>
      </c>
      <c r="I5" s="24">
        <v>9</v>
      </c>
      <c r="J5" s="126">
        <v>10</v>
      </c>
      <c r="K5" s="126">
        <v>11</v>
      </c>
      <c r="L5" s="24">
        <v>12</v>
      </c>
      <c r="M5" s="126">
        <v>13</v>
      </c>
      <c r="N5" s="126">
        <v>14</v>
      </c>
      <c r="O5" s="24">
        <v>15</v>
      </c>
      <c r="P5" s="126">
        <v>16</v>
      </c>
      <c r="Q5" s="126">
        <v>17</v>
      </c>
    </row>
    <row r="6" spans="1:17" ht="30" customHeight="1">
      <c r="A6" s="106"/>
      <c r="B6" s="214" t="str">
        <f>'Приложение 2'!B6:Q6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2013-2023 годы 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25" s="90" customFormat="1" ht="15.75" customHeight="1">
      <c r="A7" s="98"/>
      <c r="B7" s="216" t="s">
        <v>8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07"/>
      <c r="S7" s="107"/>
      <c r="T7" s="107"/>
      <c r="U7" s="107"/>
      <c r="V7" s="107"/>
      <c r="W7" s="107"/>
      <c r="X7" s="107"/>
      <c r="Y7" s="107"/>
    </row>
    <row r="8" spans="1:25" s="28" customFormat="1" ht="16.5" customHeight="1">
      <c r="A8" s="218" t="s">
        <v>9</v>
      </c>
      <c r="B8" s="218" t="s">
        <v>31</v>
      </c>
      <c r="C8" s="221" t="s">
        <v>188</v>
      </c>
      <c r="D8" s="224" t="s">
        <v>169</v>
      </c>
      <c r="E8" s="116" t="s">
        <v>11</v>
      </c>
      <c r="F8" s="116">
        <f aca="true" t="shared" si="0" ref="F8:Q8">SUM(F9:F11)</f>
        <v>400</v>
      </c>
      <c r="G8" s="116">
        <f t="shared" si="0"/>
        <v>0</v>
      </c>
      <c r="H8" s="116">
        <f t="shared" si="0"/>
        <v>0</v>
      </c>
      <c r="I8" s="116">
        <f t="shared" si="0"/>
        <v>0</v>
      </c>
      <c r="J8" s="116">
        <f t="shared" si="0"/>
        <v>0</v>
      </c>
      <c r="K8" s="116">
        <f t="shared" si="0"/>
        <v>200</v>
      </c>
      <c r="L8" s="116">
        <f t="shared" si="0"/>
        <v>0</v>
      </c>
      <c r="M8" s="116">
        <f t="shared" si="0"/>
        <v>0</v>
      </c>
      <c r="N8" s="116">
        <f t="shared" si="0"/>
        <v>0</v>
      </c>
      <c r="O8" s="116">
        <f t="shared" si="0"/>
        <v>0</v>
      </c>
      <c r="P8" s="116">
        <f t="shared" si="0"/>
        <v>200</v>
      </c>
      <c r="Q8" s="116">
        <f t="shared" si="0"/>
        <v>0</v>
      </c>
      <c r="R8" s="27"/>
      <c r="S8" s="27"/>
      <c r="T8" s="27"/>
      <c r="U8" s="27"/>
      <c r="V8" s="27"/>
      <c r="W8" s="27"/>
      <c r="X8" s="27"/>
      <c r="Y8" s="27"/>
    </row>
    <row r="9" spans="1:25" s="31" customFormat="1" ht="16.5" customHeight="1">
      <c r="A9" s="219"/>
      <c r="B9" s="219"/>
      <c r="C9" s="222"/>
      <c r="D9" s="225"/>
      <c r="E9" s="117" t="s">
        <v>13</v>
      </c>
      <c r="F9" s="121">
        <v>0</v>
      </c>
      <c r="G9" s="121"/>
      <c r="H9" s="121"/>
      <c r="I9" s="121"/>
      <c r="J9" s="121"/>
      <c r="K9" s="121"/>
      <c r="L9" s="121"/>
      <c r="M9" s="117"/>
      <c r="N9" s="117"/>
      <c r="O9" s="117"/>
      <c r="P9" s="117"/>
      <c r="Q9" s="117"/>
      <c r="R9" s="30"/>
      <c r="S9" s="30"/>
      <c r="T9" s="30"/>
      <c r="U9" s="30"/>
      <c r="V9" s="30"/>
      <c r="W9" s="30"/>
      <c r="X9" s="30"/>
      <c r="Y9" s="30"/>
    </row>
    <row r="10" spans="1:25" s="31" customFormat="1" ht="15.75">
      <c r="A10" s="219"/>
      <c r="B10" s="219"/>
      <c r="C10" s="222"/>
      <c r="D10" s="225"/>
      <c r="E10" s="117" t="s">
        <v>14</v>
      </c>
      <c r="F10" s="121">
        <f>SUM(G10:Q10)</f>
        <v>400</v>
      </c>
      <c r="G10" s="121"/>
      <c r="H10" s="121"/>
      <c r="I10" s="121"/>
      <c r="J10" s="121"/>
      <c r="K10" s="121">
        <v>200</v>
      </c>
      <c r="L10" s="121"/>
      <c r="M10" s="117"/>
      <c r="N10" s="117"/>
      <c r="O10" s="117"/>
      <c r="P10" s="117">
        <v>200</v>
      </c>
      <c r="Q10" s="117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30.75" customHeight="1">
      <c r="A11" s="220"/>
      <c r="B11" s="220"/>
      <c r="C11" s="223"/>
      <c r="D11" s="226"/>
      <c r="E11" s="117" t="s">
        <v>15</v>
      </c>
      <c r="F11" s="121"/>
      <c r="G11" s="121"/>
      <c r="H11" s="121"/>
      <c r="I11" s="121"/>
      <c r="J11" s="121"/>
      <c r="K11" s="121"/>
      <c r="L11" s="121"/>
      <c r="M11" s="117"/>
      <c r="N11" s="117"/>
      <c r="O11" s="117"/>
      <c r="P11" s="117"/>
      <c r="Q11" s="117"/>
      <c r="R11" s="30"/>
      <c r="S11" s="30"/>
      <c r="T11" s="30"/>
      <c r="U11" s="30"/>
      <c r="V11" s="30"/>
      <c r="W11" s="30"/>
      <c r="X11" s="30"/>
      <c r="Y11" s="30"/>
    </row>
    <row r="12" spans="1:25" s="28" customFormat="1" ht="28.5" customHeight="1">
      <c r="A12" s="218" t="s">
        <v>16</v>
      </c>
      <c r="B12" s="218" t="s">
        <v>17</v>
      </c>
      <c r="C12" s="221">
        <v>2014</v>
      </c>
      <c r="D12" s="233" t="s">
        <v>159</v>
      </c>
      <c r="E12" s="116" t="s">
        <v>11</v>
      </c>
      <c r="F12" s="116">
        <f aca="true" t="shared" si="1" ref="F12:P12">SUM(F13:F15)</f>
        <v>100</v>
      </c>
      <c r="G12" s="116">
        <f t="shared" si="1"/>
        <v>0</v>
      </c>
      <c r="H12" s="116">
        <f t="shared" si="1"/>
        <v>100</v>
      </c>
      <c r="I12" s="116">
        <f t="shared" si="1"/>
        <v>0</v>
      </c>
      <c r="J12" s="116">
        <f t="shared" si="1"/>
        <v>0</v>
      </c>
      <c r="K12" s="116">
        <f t="shared" si="1"/>
        <v>0</v>
      </c>
      <c r="L12" s="116">
        <f t="shared" si="1"/>
        <v>0</v>
      </c>
      <c r="M12" s="116">
        <f t="shared" si="1"/>
        <v>0</v>
      </c>
      <c r="N12" s="116">
        <f t="shared" si="1"/>
        <v>0</v>
      </c>
      <c r="O12" s="116">
        <f t="shared" si="1"/>
        <v>0</v>
      </c>
      <c r="P12" s="116">
        <f t="shared" si="1"/>
        <v>0</v>
      </c>
      <c r="Q12" s="116">
        <f>SUM(Q13:Q15)</f>
        <v>0</v>
      </c>
      <c r="R12" s="27"/>
      <c r="S12" s="27"/>
      <c r="T12" s="27"/>
      <c r="U12" s="27"/>
      <c r="V12" s="27"/>
      <c r="W12" s="27"/>
      <c r="X12" s="27"/>
      <c r="Y12" s="27"/>
    </row>
    <row r="13" spans="1:25" s="31" customFormat="1" ht="36" customHeight="1">
      <c r="A13" s="219"/>
      <c r="B13" s="219"/>
      <c r="C13" s="222"/>
      <c r="D13" s="234"/>
      <c r="E13" s="117" t="s">
        <v>13</v>
      </c>
      <c r="F13" s="121">
        <v>0</v>
      </c>
      <c r="G13" s="121"/>
      <c r="H13" s="121"/>
      <c r="I13" s="121"/>
      <c r="J13" s="118"/>
      <c r="K13" s="118"/>
      <c r="L13" s="118"/>
      <c r="M13" s="117"/>
      <c r="N13" s="117"/>
      <c r="O13" s="117"/>
      <c r="P13" s="117"/>
      <c r="Q13" s="117"/>
      <c r="R13" s="30"/>
      <c r="S13" s="30"/>
      <c r="T13" s="30"/>
      <c r="U13" s="30"/>
      <c r="V13" s="30"/>
      <c r="W13" s="30"/>
      <c r="X13" s="30"/>
      <c r="Y13" s="30"/>
    </row>
    <row r="14" spans="1:25" s="31" customFormat="1" ht="27.75" customHeight="1">
      <c r="A14" s="219"/>
      <c r="B14" s="219"/>
      <c r="C14" s="222"/>
      <c r="D14" s="234"/>
      <c r="E14" s="117" t="s">
        <v>14</v>
      </c>
      <c r="F14" s="121">
        <v>100</v>
      </c>
      <c r="G14" s="121"/>
      <c r="H14" s="121">
        <v>100</v>
      </c>
      <c r="I14" s="121"/>
      <c r="J14" s="118"/>
      <c r="K14" s="118"/>
      <c r="L14" s="118"/>
      <c r="M14" s="117"/>
      <c r="N14" s="117"/>
      <c r="O14" s="117"/>
      <c r="P14" s="117"/>
      <c r="Q14" s="117"/>
      <c r="R14" s="30"/>
      <c r="S14" s="30"/>
      <c r="T14" s="30"/>
      <c r="U14" s="30"/>
      <c r="V14" s="30"/>
      <c r="W14" s="30"/>
      <c r="X14" s="30"/>
      <c r="Y14" s="30"/>
    </row>
    <row r="15" spans="1:25" s="31" customFormat="1" ht="33.75" customHeight="1">
      <c r="A15" s="220"/>
      <c r="B15" s="220"/>
      <c r="C15" s="223"/>
      <c r="D15" s="235"/>
      <c r="E15" s="117" t="s">
        <v>15</v>
      </c>
      <c r="F15" s="121"/>
      <c r="G15" s="121"/>
      <c r="H15" s="121"/>
      <c r="I15" s="121"/>
      <c r="J15" s="118"/>
      <c r="K15" s="118"/>
      <c r="L15" s="118"/>
      <c r="M15" s="117"/>
      <c r="N15" s="117"/>
      <c r="O15" s="117"/>
      <c r="P15" s="117"/>
      <c r="Q15" s="117"/>
      <c r="R15" s="30"/>
      <c r="S15" s="30"/>
      <c r="T15" s="30"/>
      <c r="U15" s="30"/>
      <c r="V15" s="30"/>
      <c r="W15" s="30"/>
      <c r="X15" s="30"/>
      <c r="Y15" s="30"/>
    </row>
    <row r="16" spans="1:25" s="33" customFormat="1" ht="20.25" customHeight="1">
      <c r="A16" s="236" t="s">
        <v>32</v>
      </c>
      <c r="B16" s="237"/>
      <c r="C16" s="237"/>
      <c r="D16" s="238"/>
      <c r="E16" s="116" t="s">
        <v>11</v>
      </c>
      <c r="F16" s="116">
        <f>SUM(F17:F19)</f>
        <v>500</v>
      </c>
      <c r="G16" s="116">
        <f>SUM(G17:G19)</f>
        <v>0</v>
      </c>
      <c r="H16" s="116">
        <f aca="true" t="shared" si="2" ref="H16:Q16">SUM(H17:H19)</f>
        <v>100</v>
      </c>
      <c r="I16" s="116">
        <f t="shared" si="2"/>
        <v>0</v>
      </c>
      <c r="J16" s="116">
        <f t="shared" si="2"/>
        <v>0</v>
      </c>
      <c r="K16" s="116">
        <f t="shared" si="2"/>
        <v>200</v>
      </c>
      <c r="L16" s="116">
        <f t="shared" si="2"/>
        <v>0</v>
      </c>
      <c r="M16" s="116">
        <f t="shared" si="2"/>
        <v>0</v>
      </c>
      <c r="N16" s="116">
        <f t="shared" si="2"/>
        <v>0</v>
      </c>
      <c r="O16" s="116">
        <f t="shared" si="2"/>
        <v>0</v>
      </c>
      <c r="P16" s="116">
        <f t="shared" si="2"/>
        <v>200</v>
      </c>
      <c r="Q16" s="116">
        <f t="shared" si="2"/>
        <v>0</v>
      </c>
      <c r="R16" s="32"/>
      <c r="S16" s="32"/>
      <c r="T16" s="32"/>
      <c r="U16" s="32"/>
      <c r="V16" s="32"/>
      <c r="W16" s="32"/>
      <c r="X16" s="32"/>
      <c r="Y16" s="32"/>
    </row>
    <row r="17" spans="1:25" s="35" customFormat="1" ht="15.75">
      <c r="A17" s="239"/>
      <c r="B17" s="240"/>
      <c r="C17" s="240"/>
      <c r="D17" s="241"/>
      <c r="E17" s="119" t="s">
        <v>13</v>
      </c>
      <c r="F17" s="118">
        <v>0</v>
      </c>
      <c r="G17" s="121"/>
      <c r="H17" s="121"/>
      <c r="I17" s="121"/>
      <c r="J17" s="121"/>
      <c r="K17" s="121"/>
      <c r="L17" s="121"/>
      <c r="M17" s="117">
        <v>0</v>
      </c>
      <c r="N17" s="117"/>
      <c r="O17" s="117">
        <v>0</v>
      </c>
      <c r="P17" s="117">
        <v>0</v>
      </c>
      <c r="Q17" s="119">
        <v>0</v>
      </c>
      <c r="R17" s="34"/>
      <c r="S17" s="34"/>
      <c r="T17" s="34"/>
      <c r="U17" s="34"/>
      <c r="V17" s="34"/>
      <c r="W17" s="34"/>
      <c r="X17" s="34"/>
      <c r="Y17" s="34"/>
    </row>
    <row r="18" spans="1:25" s="35" customFormat="1" ht="15.75">
      <c r="A18" s="239"/>
      <c r="B18" s="240"/>
      <c r="C18" s="240"/>
      <c r="D18" s="241"/>
      <c r="E18" s="119" t="s">
        <v>14</v>
      </c>
      <c r="F18" s="118">
        <f>SUM(G18:Q18)</f>
        <v>500</v>
      </c>
      <c r="G18" s="121">
        <f>G14+G10</f>
        <v>0</v>
      </c>
      <c r="H18" s="121">
        <f aca="true" t="shared" si="3" ref="H18:Q18">H14+H10</f>
        <v>100</v>
      </c>
      <c r="I18" s="121">
        <f t="shared" si="3"/>
        <v>0</v>
      </c>
      <c r="J18" s="121">
        <f t="shared" si="3"/>
        <v>0</v>
      </c>
      <c r="K18" s="121">
        <f t="shared" si="3"/>
        <v>200</v>
      </c>
      <c r="L18" s="121">
        <f t="shared" si="3"/>
        <v>0</v>
      </c>
      <c r="M18" s="121">
        <f t="shared" si="3"/>
        <v>0</v>
      </c>
      <c r="N18" s="121">
        <f t="shared" si="3"/>
        <v>0</v>
      </c>
      <c r="O18" s="121">
        <f t="shared" si="3"/>
        <v>0</v>
      </c>
      <c r="P18" s="121">
        <f t="shared" si="3"/>
        <v>200</v>
      </c>
      <c r="Q18" s="118">
        <f t="shared" si="3"/>
        <v>0</v>
      </c>
      <c r="R18" s="34"/>
      <c r="S18" s="34"/>
      <c r="T18" s="34"/>
      <c r="U18" s="34"/>
      <c r="V18" s="34"/>
      <c r="W18" s="34"/>
      <c r="X18" s="34"/>
      <c r="Y18" s="34"/>
    </row>
    <row r="19" spans="1:25" s="35" customFormat="1" ht="34.5" customHeight="1">
      <c r="A19" s="242"/>
      <c r="B19" s="243"/>
      <c r="C19" s="243"/>
      <c r="D19" s="244"/>
      <c r="E19" s="119" t="s">
        <v>15</v>
      </c>
      <c r="F19" s="118"/>
      <c r="G19" s="121"/>
      <c r="H19" s="121"/>
      <c r="I19" s="121"/>
      <c r="J19" s="121"/>
      <c r="K19" s="121"/>
      <c r="L19" s="121"/>
      <c r="M19" s="117">
        <v>0</v>
      </c>
      <c r="N19" s="117"/>
      <c r="O19" s="117">
        <v>0</v>
      </c>
      <c r="P19" s="117">
        <v>0</v>
      </c>
      <c r="Q19" s="119"/>
      <c r="R19" s="34"/>
      <c r="S19" s="34"/>
      <c r="T19" s="34"/>
      <c r="U19" s="34"/>
      <c r="V19" s="34"/>
      <c r="W19" s="34"/>
      <c r="X19" s="34"/>
      <c r="Y19" s="34"/>
    </row>
    <row r="20" spans="1:25" s="90" customFormat="1" ht="15.75" customHeight="1">
      <c r="A20" s="115"/>
      <c r="B20" s="245" t="s">
        <v>18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107"/>
      <c r="S20" s="107"/>
      <c r="T20" s="107"/>
      <c r="U20" s="107"/>
      <c r="V20" s="107"/>
      <c r="W20" s="107"/>
      <c r="X20" s="107"/>
      <c r="Y20" s="107"/>
    </row>
    <row r="21" spans="1:17" s="10" customFormat="1" ht="17.25" customHeight="1">
      <c r="A21" s="153" t="s">
        <v>19</v>
      </c>
      <c r="B21" s="156" t="s">
        <v>146</v>
      </c>
      <c r="C21" s="169">
        <v>2013</v>
      </c>
      <c r="D21" s="169" t="s">
        <v>159</v>
      </c>
      <c r="E21" s="8" t="s">
        <v>11</v>
      </c>
      <c r="F21" s="9">
        <f>SUM(G21:Q21)</f>
        <v>100</v>
      </c>
      <c r="G21" s="9">
        <f>SUM(G22:G24)</f>
        <v>100</v>
      </c>
      <c r="H21" s="9">
        <v>0</v>
      </c>
      <c r="I21" s="9">
        <v>0</v>
      </c>
      <c r="J21" s="9">
        <v>0</v>
      </c>
      <c r="K21" s="9">
        <v>0</v>
      </c>
      <c r="L21" s="9"/>
      <c r="M21" s="9"/>
      <c r="N21" s="9"/>
      <c r="O21" s="9"/>
      <c r="P21" s="9"/>
      <c r="Q21" s="9">
        <v>0</v>
      </c>
    </row>
    <row r="22" spans="1:17" s="5" customFormat="1" ht="21" customHeight="1">
      <c r="A22" s="154"/>
      <c r="B22" s="157"/>
      <c r="C22" s="170"/>
      <c r="D22" s="170"/>
      <c r="E22" s="11" t="s">
        <v>13</v>
      </c>
      <c r="F22" s="12"/>
      <c r="G22" s="12">
        <v>0</v>
      </c>
      <c r="H22" s="12"/>
      <c r="I22" s="12"/>
      <c r="J22" s="12">
        <v>0</v>
      </c>
      <c r="K22" s="12">
        <v>0</v>
      </c>
      <c r="L22" s="12"/>
      <c r="M22" s="12"/>
      <c r="N22" s="12"/>
      <c r="O22" s="12"/>
      <c r="P22" s="12"/>
      <c r="Q22" s="12">
        <v>0</v>
      </c>
    </row>
    <row r="23" spans="1:17" s="5" customFormat="1" ht="21" customHeight="1">
      <c r="A23" s="154"/>
      <c r="B23" s="157"/>
      <c r="C23" s="170"/>
      <c r="D23" s="170"/>
      <c r="E23" s="11" t="s">
        <v>14</v>
      </c>
      <c r="F23" s="12">
        <f>SUM(G23:Q23)</f>
        <v>100</v>
      </c>
      <c r="G23" s="12">
        <v>100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5" customFormat="1" ht="36" customHeight="1">
      <c r="A24" s="155"/>
      <c r="B24" s="158"/>
      <c r="C24" s="171"/>
      <c r="D24" s="171"/>
      <c r="E24" s="11" t="s">
        <v>15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25" s="28" customFormat="1" ht="15.75" customHeight="1">
      <c r="A25" s="236" t="s">
        <v>34</v>
      </c>
      <c r="B25" s="237"/>
      <c r="C25" s="237"/>
      <c r="D25" s="238"/>
      <c r="E25" s="120" t="s">
        <v>11</v>
      </c>
      <c r="F25" s="116">
        <v>100</v>
      </c>
      <c r="G25" s="116">
        <v>100</v>
      </c>
      <c r="H25" s="116"/>
      <c r="I25" s="116"/>
      <c r="J25" s="116"/>
      <c r="K25" s="116"/>
      <c r="L25" s="116"/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27"/>
      <c r="S25" s="27"/>
      <c r="T25" s="27"/>
      <c r="U25" s="27"/>
      <c r="V25" s="27"/>
      <c r="W25" s="27"/>
      <c r="X25" s="27"/>
      <c r="Y25" s="27"/>
    </row>
    <row r="26" spans="1:25" s="35" customFormat="1" ht="15" customHeight="1">
      <c r="A26" s="239"/>
      <c r="B26" s="240"/>
      <c r="C26" s="240"/>
      <c r="D26" s="241"/>
      <c r="E26" s="119" t="s">
        <v>13</v>
      </c>
      <c r="F26" s="121"/>
      <c r="G26" s="121"/>
      <c r="H26" s="118"/>
      <c r="I26" s="118"/>
      <c r="J26" s="118"/>
      <c r="K26" s="118"/>
      <c r="L26" s="118"/>
      <c r="M26" s="119">
        <v>0</v>
      </c>
      <c r="N26" s="119"/>
      <c r="O26" s="119">
        <v>0</v>
      </c>
      <c r="P26" s="119">
        <v>0</v>
      </c>
      <c r="Q26" s="119">
        <v>0</v>
      </c>
      <c r="R26" s="34"/>
      <c r="S26" s="34"/>
      <c r="T26" s="34"/>
      <c r="U26" s="34"/>
      <c r="V26" s="34"/>
      <c r="W26" s="34"/>
      <c r="X26" s="34"/>
      <c r="Y26" s="34"/>
    </row>
    <row r="27" spans="1:25" s="35" customFormat="1" ht="15" customHeight="1">
      <c r="A27" s="239"/>
      <c r="B27" s="240"/>
      <c r="C27" s="240"/>
      <c r="D27" s="241"/>
      <c r="E27" s="119" t="s">
        <v>14</v>
      </c>
      <c r="F27" s="121">
        <v>100</v>
      </c>
      <c r="G27" s="121">
        <v>100</v>
      </c>
      <c r="H27" s="118"/>
      <c r="I27" s="118"/>
      <c r="J27" s="118"/>
      <c r="K27" s="118"/>
      <c r="L27" s="118"/>
      <c r="M27" s="119"/>
      <c r="N27" s="119">
        <v>0</v>
      </c>
      <c r="O27" s="119">
        <v>0</v>
      </c>
      <c r="P27" s="119">
        <v>0</v>
      </c>
      <c r="Q27" s="119">
        <v>0</v>
      </c>
      <c r="R27" s="34"/>
      <c r="S27" s="34"/>
      <c r="T27" s="34"/>
      <c r="U27" s="34"/>
      <c r="V27" s="34"/>
      <c r="W27" s="34"/>
      <c r="X27" s="34"/>
      <c r="Y27" s="34"/>
    </row>
    <row r="28" spans="1:25" s="35" customFormat="1" ht="31.5">
      <c r="A28" s="242"/>
      <c r="B28" s="243"/>
      <c r="C28" s="243"/>
      <c r="D28" s="244"/>
      <c r="E28" s="119" t="s">
        <v>15</v>
      </c>
      <c r="F28" s="121"/>
      <c r="G28" s="121"/>
      <c r="H28" s="118"/>
      <c r="I28" s="118"/>
      <c r="J28" s="118"/>
      <c r="K28" s="118"/>
      <c r="L28" s="118"/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34"/>
      <c r="S28" s="34"/>
      <c r="T28" s="34"/>
      <c r="U28" s="34"/>
      <c r="V28" s="34"/>
      <c r="W28" s="34"/>
      <c r="X28" s="34"/>
      <c r="Y28" s="34"/>
    </row>
    <row r="29" spans="1:25" s="90" customFormat="1" ht="15.75" customHeight="1">
      <c r="A29" s="115"/>
      <c r="B29" s="245" t="s">
        <v>20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107"/>
      <c r="S29" s="107"/>
      <c r="T29" s="107"/>
      <c r="U29" s="107"/>
      <c r="V29" s="107"/>
      <c r="W29" s="107"/>
      <c r="X29" s="107"/>
      <c r="Y29" s="107"/>
    </row>
    <row r="30" spans="1:25" s="28" customFormat="1" ht="17.25" customHeight="1">
      <c r="A30" s="227" t="s">
        <v>21</v>
      </c>
      <c r="B30" s="227" t="s">
        <v>35</v>
      </c>
      <c r="C30" s="230" t="s">
        <v>180</v>
      </c>
      <c r="D30" s="224" t="s">
        <v>170</v>
      </c>
      <c r="E30" s="116" t="s">
        <v>11</v>
      </c>
      <c r="F30" s="116">
        <f>SUM(G30:Q30)</f>
        <v>31000</v>
      </c>
      <c r="G30" s="116"/>
      <c r="H30" s="116">
        <f>SUM(H31:H33)</f>
        <v>5000</v>
      </c>
      <c r="I30" s="116">
        <f>SUM(I31:I33)</f>
        <v>26000</v>
      </c>
      <c r="J30" s="116"/>
      <c r="K30" s="116"/>
      <c r="L30" s="116"/>
      <c r="M30" s="116"/>
      <c r="N30" s="116"/>
      <c r="O30" s="116"/>
      <c r="P30" s="116"/>
      <c r="Q30" s="116"/>
      <c r="R30" s="27"/>
      <c r="S30" s="27"/>
      <c r="T30" s="27"/>
      <c r="U30" s="27"/>
      <c r="V30" s="27"/>
      <c r="W30" s="27"/>
      <c r="X30" s="27"/>
      <c r="Y30" s="27"/>
    </row>
    <row r="31" spans="1:25" s="31" customFormat="1" ht="19.5" customHeight="1">
      <c r="A31" s="228"/>
      <c r="B31" s="228"/>
      <c r="C31" s="231"/>
      <c r="D31" s="225"/>
      <c r="E31" s="117" t="s">
        <v>13</v>
      </c>
      <c r="F31" s="121"/>
      <c r="G31" s="118"/>
      <c r="H31" s="118"/>
      <c r="I31" s="118"/>
      <c r="J31" s="118"/>
      <c r="K31" s="118"/>
      <c r="L31" s="118"/>
      <c r="M31" s="117">
        <v>0</v>
      </c>
      <c r="N31" s="117"/>
      <c r="O31" s="117"/>
      <c r="P31" s="117"/>
      <c r="Q31" s="117"/>
      <c r="R31" s="30"/>
      <c r="S31" s="30"/>
      <c r="T31" s="30"/>
      <c r="U31" s="30"/>
      <c r="V31" s="30"/>
      <c r="W31" s="30"/>
      <c r="X31" s="30"/>
      <c r="Y31" s="30"/>
    </row>
    <row r="32" spans="1:25" s="31" customFormat="1" ht="19.5" customHeight="1">
      <c r="A32" s="228"/>
      <c r="B32" s="228"/>
      <c r="C32" s="231"/>
      <c r="D32" s="225"/>
      <c r="E32" s="117" t="s">
        <v>14</v>
      </c>
      <c r="F32" s="121">
        <f>SUM(M32:Q32)</f>
        <v>0</v>
      </c>
      <c r="G32" s="118"/>
      <c r="H32" s="118"/>
      <c r="I32" s="118"/>
      <c r="J32" s="118"/>
      <c r="K32" s="118"/>
      <c r="L32" s="118"/>
      <c r="M32" s="117"/>
      <c r="N32" s="117"/>
      <c r="O32" s="117"/>
      <c r="P32" s="117"/>
      <c r="Q32" s="117"/>
      <c r="R32" s="30"/>
      <c r="S32" s="30"/>
      <c r="T32" s="30"/>
      <c r="U32" s="30"/>
      <c r="V32" s="30"/>
      <c r="W32" s="30"/>
      <c r="X32" s="30"/>
      <c r="Y32" s="30"/>
    </row>
    <row r="33" spans="1:25" s="31" customFormat="1" ht="37.5" customHeight="1">
      <c r="A33" s="229"/>
      <c r="B33" s="229"/>
      <c r="C33" s="232"/>
      <c r="D33" s="226"/>
      <c r="E33" s="117" t="s">
        <v>15</v>
      </c>
      <c r="F33" s="121">
        <f>SUM(G33:Q33)</f>
        <v>31000</v>
      </c>
      <c r="G33" s="121"/>
      <c r="H33" s="121">
        <f>H37</f>
        <v>5000</v>
      </c>
      <c r="I33" s="121">
        <f>I37</f>
        <v>26000</v>
      </c>
      <c r="J33" s="121">
        <f>J37</f>
        <v>0</v>
      </c>
      <c r="K33" s="121"/>
      <c r="L33" s="121"/>
      <c r="M33" s="117">
        <v>0</v>
      </c>
      <c r="N33" s="117"/>
      <c r="O33" s="117"/>
      <c r="P33" s="117"/>
      <c r="Q33" s="117"/>
      <c r="R33" s="30"/>
      <c r="S33" s="30"/>
      <c r="T33" s="30"/>
      <c r="U33" s="30"/>
      <c r="V33" s="30"/>
      <c r="W33" s="30"/>
      <c r="X33" s="30"/>
      <c r="Y33" s="30"/>
    </row>
    <row r="34" spans="1:25" s="28" customFormat="1" ht="30.75" customHeight="1">
      <c r="A34" s="250" t="s">
        <v>22</v>
      </c>
      <c r="B34" s="250" t="s">
        <v>204</v>
      </c>
      <c r="C34" s="221" t="s">
        <v>147</v>
      </c>
      <c r="D34" s="221" t="s">
        <v>170</v>
      </c>
      <c r="E34" s="136" t="s">
        <v>11</v>
      </c>
      <c r="F34" s="137">
        <f>SUM(F35:F37)</f>
        <v>31000</v>
      </c>
      <c r="G34" s="137"/>
      <c r="H34" s="137">
        <f>SUM(H35:H37)</f>
        <v>5000</v>
      </c>
      <c r="I34" s="137">
        <f>SUM(I35:I37)</f>
        <v>26000</v>
      </c>
      <c r="J34" s="137"/>
      <c r="K34" s="137"/>
      <c r="L34" s="137"/>
      <c r="M34" s="137"/>
      <c r="N34" s="137"/>
      <c r="O34" s="137"/>
      <c r="P34" s="137"/>
      <c r="Q34" s="137"/>
      <c r="R34" s="27"/>
      <c r="S34" s="27"/>
      <c r="T34" s="27"/>
      <c r="U34" s="27"/>
      <c r="V34" s="27"/>
      <c r="W34" s="27"/>
      <c r="X34" s="27"/>
      <c r="Y34" s="27"/>
    </row>
    <row r="35" spans="1:25" s="31" customFormat="1" ht="15.75" customHeight="1">
      <c r="A35" s="251"/>
      <c r="B35" s="251"/>
      <c r="C35" s="222"/>
      <c r="D35" s="222"/>
      <c r="E35" s="138" t="s">
        <v>13</v>
      </c>
      <c r="F35" s="140">
        <v>0</v>
      </c>
      <c r="G35" s="139"/>
      <c r="H35" s="139"/>
      <c r="I35" s="139"/>
      <c r="J35" s="139"/>
      <c r="K35" s="139"/>
      <c r="L35" s="139"/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30"/>
      <c r="S35" s="30"/>
      <c r="T35" s="30"/>
      <c r="U35" s="30"/>
      <c r="V35" s="30"/>
      <c r="W35" s="30"/>
      <c r="X35" s="30"/>
      <c r="Y35" s="30"/>
    </row>
    <row r="36" spans="1:25" s="31" customFormat="1" ht="15.75" customHeight="1">
      <c r="A36" s="251"/>
      <c r="B36" s="251"/>
      <c r="C36" s="222"/>
      <c r="D36" s="222"/>
      <c r="E36" s="138" t="s">
        <v>14</v>
      </c>
      <c r="F36" s="140"/>
      <c r="G36" s="140"/>
      <c r="H36" s="140"/>
      <c r="I36" s="140"/>
      <c r="J36" s="140"/>
      <c r="K36" s="140"/>
      <c r="L36" s="140"/>
      <c r="M36" s="138"/>
      <c r="N36" s="138"/>
      <c r="O36" s="138"/>
      <c r="P36" s="138"/>
      <c r="Q36" s="138"/>
      <c r="R36" s="30"/>
      <c r="S36" s="30"/>
      <c r="T36" s="30"/>
      <c r="U36" s="30"/>
      <c r="V36" s="30"/>
      <c r="W36" s="30"/>
      <c r="X36" s="30"/>
      <c r="Y36" s="30"/>
    </row>
    <row r="37" spans="1:25" s="31" customFormat="1" ht="36.75" customHeight="1">
      <c r="A37" s="252"/>
      <c r="B37" s="252"/>
      <c r="C37" s="223"/>
      <c r="D37" s="223"/>
      <c r="E37" s="138" t="s">
        <v>15</v>
      </c>
      <c r="F37" s="121">
        <f>SUM(G37:Q37)</f>
        <v>31000</v>
      </c>
      <c r="G37" s="121"/>
      <c r="H37" s="121">
        <v>5000</v>
      </c>
      <c r="I37" s="121">
        <v>26000</v>
      </c>
      <c r="J37" s="121"/>
      <c r="K37" s="121"/>
      <c r="L37" s="121"/>
      <c r="M37" s="117"/>
      <c r="N37" s="117"/>
      <c r="O37" s="117"/>
      <c r="P37" s="117"/>
      <c r="Q37" s="117"/>
      <c r="R37" s="30"/>
      <c r="S37" s="30"/>
      <c r="T37" s="30"/>
      <c r="U37" s="30"/>
      <c r="V37" s="30"/>
      <c r="W37" s="30"/>
      <c r="X37" s="30"/>
      <c r="Y37" s="30"/>
    </row>
    <row r="38" spans="1:25" s="33" customFormat="1" ht="27.75" customHeight="1">
      <c r="A38" s="247" t="s">
        <v>24</v>
      </c>
      <c r="B38" s="247" t="s">
        <v>36</v>
      </c>
      <c r="C38" s="230" t="s">
        <v>180</v>
      </c>
      <c r="D38" s="221" t="s">
        <v>170</v>
      </c>
      <c r="E38" s="136" t="s">
        <v>11</v>
      </c>
      <c r="F38" s="116">
        <f>SUM(F39:F41)</f>
        <v>23000</v>
      </c>
      <c r="G38" s="116"/>
      <c r="H38" s="116">
        <f aca="true" t="shared" si="4" ref="H38:Q38">SUM(H39:H41)</f>
        <v>2000</v>
      </c>
      <c r="I38" s="116">
        <f t="shared" si="4"/>
        <v>2000</v>
      </c>
      <c r="J38" s="116">
        <f t="shared" si="4"/>
        <v>2000</v>
      </c>
      <c r="K38" s="116">
        <f t="shared" si="4"/>
        <v>2000</v>
      </c>
      <c r="L38" s="116">
        <f t="shared" si="4"/>
        <v>2000</v>
      </c>
      <c r="M38" s="116">
        <f t="shared" si="4"/>
        <v>2000</v>
      </c>
      <c r="N38" s="116">
        <f t="shared" si="4"/>
        <v>2000</v>
      </c>
      <c r="O38" s="116">
        <f t="shared" si="4"/>
        <v>3000</v>
      </c>
      <c r="P38" s="116">
        <f t="shared" si="4"/>
        <v>3000</v>
      </c>
      <c r="Q38" s="116">
        <f t="shared" si="4"/>
        <v>3000</v>
      </c>
      <c r="R38" s="32"/>
      <c r="S38" s="32"/>
      <c r="T38" s="32"/>
      <c r="U38" s="32"/>
      <c r="V38" s="32"/>
      <c r="W38" s="32"/>
      <c r="X38" s="32"/>
      <c r="Y38" s="32"/>
    </row>
    <row r="39" spans="1:25" s="31" customFormat="1" ht="21" customHeight="1">
      <c r="A39" s="248"/>
      <c r="B39" s="248"/>
      <c r="C39" s="231"/>
      <c r="D39" s="222"/>
      <c r="E39" s="138" t="s">
        <v>13</v>
      </c>
      <c r="F39" s="121">
        <v>0</v>
      </c>
      <c r="G39" s="118"/>
      <c r="H39" s="118"/>
      <c r="I39" s="118"/>
      <c r="J39" s="118"/>
      <c r="K39" s="118"/>
      <c r="L39" s="118"/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30"/>
      <c r="S39" s="30"/>
      <c r="T39" s="30"/>
      <c r="U39" s="30"/>
      <c r="V39" s="30"/>
      <c r="W39" s="30"/>
      <c r="X39" s="30"/>
      <c r="Y39" s="30"/>
    </row>
    <row r="40" spans="1:25" s="31" customFormat="1" ht="19.5" customHeight="1">
      <c r="A40" s="248"/>
      <c r="B40" s="248"/>
      <c r="C40" s="231"/>
      <c r="D40" s="222"/>
      <c r="E40" s="138" t="s">
        <v>14</v>
      </c>
      <c r="F40" s="121">
        <f>SUM(G40:Q40)</f>
        <v>23000</v>
      </c>
      <c r="G40" s="117">
        <f>G44</f>
        <v>0</v>
      </c>
      <c r="H40" s="117">
        <f aca="true" t="shared" si="5" ref="H40:Q40">H44</f>
        <v>2000</v>
      </c>
      <c r="I40" s="117">
        <f t="shared" si="5"/>
        <v>2000</v>
      </c>
      <c r="J40" s="117">
        <f t="shared" si="5"/>
        <v>2000</v>
      </c>
      <c r="K40" s="117">
        <f t="shared" si="5"/>
        <v>2000</v>
      </c>
      <c r="L40" s="117">
        <f t="shared" si="5"/>
        <v>2000</v>
      </c>
      <c r="M40" s="117">
        <f t="shared" si="5"/>
        <v>2000</v>
      </c>
      <c r="N40" s="117">
        <f t="shared" si="5"/>
        <v>2000</v>
      </c>
      <c r="O40" s="117">
        <f t="shared" si="5"/>
        <v>3000</v>
      </c>
      <c r="P40" s="117">
        <f t="shared" si="5"/>
        <v>3000</v>
      </c>
      <c r="Q40" s="117">
        <f t="shared" si="5"/>
        <v>3000</v>
      </c>
      <c r="R40" s="30"/>
      <c r="S40" s="30"/>
      <c r="T40" s="30"/>
      <c r="U40" s="30"/>
      <c r="V40" s="30"/>
      <c r="W40" s="30"/>
      <c r="X40" s="30"/>
      <c r="Y40" s="30"/>
    </row>
    <row r="41" spans="1:25" s="31" customFormat="1" ht="39.75" customHeight="1">
      <c r="A41" s="249"/>
      <c r="B41" s="249"/>
      <c r="C41" s="232"/>
      <c r="D41" s="223"/>
      <c r="E41" s="138" t="s">
        <v>15</v>
      </c>
      <c r="F41" s="121"/>
      <c r="G41" s="118"/>
      <c r="H41" s="118"/>
      <c r="I41" s="118"/>
      <c r="J41" s="118"/>
      <c r="K41" s="118"/>
      <c r="L41" s="118"/>
      <c r="M41" s="117"/>
      <c r="N41" s="117"/>
      <c r="O41" s="117"/>
      <c r="P41" s="117"/>
      <c r="Q41" s="117"/>
      <c r="R41" s="30"/>
      <c r="S41" s="30"/>
      <c r="T41" s="30"/>
      <c r="U41" s="30"/>
      <c r="V41" s="30"/>
      <c r="W41" s="30"/>
      <c r="X41" s="30"/>
      <c r="Y41" s="30"/>
    </row>
    <row r="42" spans="1:25" s="28" customFormat="1" ht="30.75" customHeight="1">
      <c r="A42" s="250" t="s">
        <v>25</v>
      </c>
      <c r="B42" s="250" t="s">
        <v>178</v>
      </c>
      <c r="C42" s="221" t="s">
        <v>180</v>
      </c>
      <c r="D42" s="221" t="s">
        <v>170</v>
      </c>
      <c r="E42" s="136" t="s">
        <v>11</v>
      </c>
      <c r="F42" s="116">
        <f aca="true" t="shared" si="6" ref="F42:Q42">SUM(F43:F45)</f>
        <v>23000</v>
      </c>
      <c r="G42" s="116"/>
      <c r="H42" s="116">
        <f t="shared" si="6"/>
        <v>2000</v>
      </c>
      <c r="I42" s="116">
        <f t="shared" si="6"/>
        <v>2000</v>
      </c>
      <c r="J42" s="116">
        <f t="shared" si="6"/>
        <v>2000</v>
      </c>
      <c r="K42" s="116">
        <f t="shared" si="6"/>
        <v>2000</v>
      </c>
      <c r="L42" s="116">
        <f t="shared" si="6"/>
        <v>2000</v>
      </c>
      <c r="M42" s="116">
        <f t="shared" si="6"/>
        <v>2000</v>
      </c>
      <c r="N42" s="116">
        <f t="shared" si="6"/>
        <v>2000</v>
      </c>
      <c r="O42" s="116">
        <f t="shared" si="6"/>
        <v>3000</v>
      </c>
      <c r="P42" s="116">
        <f t="shared" si="6"/>
        <v>3000</v>
      </c>
      <c r="Q42" s="116">
        <f t="shared" si="6"/>
        <v>3000</v>
      </c>
      <c r="R42" s="27"/>
      <c r="S42" s="27"/>
      <c r="T42" s="27"/>
      <c r="U42" s="27"/>
      <c r="V42" s="27"/>
      <c r="W42" s="27"/>
      <c r="X42" s="27"/>
      <c r="Y42" s="27"/>
    </row>
    <row r="43" spans="1:25" s="31" customFormat="1" ht="15.75" customHeight="1">
      <c r="A43" s="251"/>
      <c r="B43" s="251"/>
      <c r="C43" s="222"/>
      <c r="D43" s="222"/>
      <c r="E43" s="138" t="s">
        <v>13</v>
      </c>
      <c r="F43" s="121">
        <v>0</v>
      </c>
      <c r="G43" s="118"/>
      <c r="H43" s="118"/>
      <c r="I43" s="118"/>
      <c r="J43" s="118"/>
      <c r="K43" s="118"/>
      <c r="L43" s="118"/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30"/>
      <c r="S43" s="30"/>
      <c r="T43" s="30"/>
      <c r="U43" s="30"/>
      <c r="V43" s="30"/>
      <c r="W43" s="30"/>
      <c r="X43" s="30"/>
      <c r="Y43" s="30"/>
    </row>
    <row r="44" spans="1:25" s="31" customFormat="1" ht="15.75" customHeight="1">
      <c r="A44" s="251"/>
      <c r="B44" s="251"/>
      <c r="C44" s="222"/>
      <c r="D44" s="222"/>
      <c r="E44" s="138" t="s">
        <v>14</v>
      </c>
      <c r="F44" s="121">
        <f>SUM(H44:Q44)</f>
        <v>23000</v>
      </c>
      <c r="G44" s="121"/>
      <c r="H44" s="121">
        <v>2000</v>
      </c>
      <c r="I44" s="121">
        <v>2000</v>
      </c>
      <c r="J44" s="121">
        <v>2000</v>
      </c>
      <c r="K44" s="121">
        <v>2000</v>
      </c>
      <c r="L44" s="121">
        <v>2000</v>
      </c>
      <c r="M44" s="121">
        <v>2000</v>
      </c>
      <c r="N44" s="121">
        <v>2000</v>
      </c>
      <c r="O44" s="117">
        <v>3000</v>
      </c>
      <c r="P44" s="117">
        <v>3000</v>
      </c>
      <c r="Q44" s="117">
        <v>3000</v>
      </c>
      <c r="R44" s="30"/>
      <c r="S44" s="30"/>
      <c r="T44" s="30"/>
      <c r="U44" s="30"/>
      <c r="V44" s="30"/>
      <c r="W44" s="30"/>
      <c r="X44" s="30"/>
      <c r="Y44" s="30"/>
    </row>
    <row r="45" spans="1:25" s="31" customFormat="1" ht="36.75" customHeight="1">
      <c r="A45" s="252"/>
      <c r="B45" s="252"/>
      <c r="C45" s="223"/>
      <c r="D45" s="223"/>
      <c r="E45" s="138" t="s">
        <v>15</v>
      </c>
      <c r="F45" s="121"/>
      <c r="G45" s="118"/>
      <c r="H45" s="118"/>
      <c r="I45" s="118"/>
      <c r="J45" s="118"/>
      <c r="K45" s="118"/>
      <c r="L45" s="118"/>
      <c r="M45" s="117"/>
      <c r="N45" s="117"/>
      <c r="O45" s="117"/>
      <c r="P45" s="117"/>
      <c r="Q45" s="117"/>
      <c r="R45" s="30"/>
      <c r="S45" s="30"/>
      <c r="T45" s="30"/>
      <c r="U45" s="30"/>
      <c r="V45" s="30"/>
      <c r="W45" s="30"/>
      <c r="X45" s="30"/>
      <c r="Y45" s="30"/>
    </row>
    <row r="46" spans="1:25" s="33" customFormat="1" ht="15.75" customHeight="1">
      <c r="A46" s="253" t="s">
        <v>138</v>
      </c>
      <c r="B46" s="254"/>
      <c r="C46" s="254"/>
      <c r="D46" s="255"/>
      <c r="E46" s="136" t="s">
        <v>11</v>
      </c>
      <c r="F46" s="116">
        <f>SUM(F47:F49)</f>
        <v>54000</v>
      </c>
      <c r="G46" s="116">
        <f aca="true" t="shared" si="7" ref="G46:P46">SUM(G47:G49)</f>
        <v>0</v>
      </c>
      <c r="H46" s="116">
        <f t="shared" si="7"/>
        <v>7000</v>
      </c>
      <c r="I46" s="116">
        <f t="shared" si="7"/>
        <v>28000</v>
      </c>
      <c r="J46" s="116">
        <f t="shared" si="7"/>
        <v>2000</v>
      </c>
      <c r="K46" s="116">
        <f t="shared" si="7"/>
        <v>2000</v>
      </c>
      <c r="L46" s="116">
        <f t="shared" si="7"/>
        <v>2000</v>
      </c>
      <c r="M46" s="116">
        <f t="shared" si="7"/>
        <v>2000</v>
      </c>
      <c r="N46" s="116">
        <f t="shared" si="7"/>
        <v>2000</v>
      </c>
      <c r="O46" s="116">
        <f t="shared" si="7"/>
        <v>3000</v>
      </c>
      <c r="P46" s="116">
        <f t="shared" si="7"/>
        <v>3000</v>
      </c>
      <c r="Q46" s="116">
        <f>SUM(Q47:Q49)</f>
        <v>3000</v>
      </c>
      <c r="R46" s="32"/>
      <c r="S46" s="32"/>
      <c r="T46" s="32"/>
      <c r="U46" s="32"/>
      <c r="V46" s="32"/>
      <c r="W46" s="32"/>
      <c r="X46" s="32"/>
      <c r="Y46" s="32"/>
    </row>
    <row r="47" spans="1:25" s="35" customFormat="1" ht="15.75">
      <c r="A47" s="256"/>
      <c r="B47" s="257"/>
      <c r="C47" s="257"/>
      <c r="D47" s="258"/>
      <c r="E47" s="141" t="s">
        <v>13</v>
      </c>
      <c r="F47" s="118"/>
      <c r="G47" s="118"/>
      <c r="H47" s="118"/>
      <c r="I47" s="118"/>
      <c r="J47" s="118"/>
      <c r="K47" s="118"/>
      <c r="L47" s="118"/>
      <c r="M47" s="119"/>
      <c r="N47" s="119"/>
      <c r="O47" s="119"/>
      <c r="P47" s="119"/>
      <c r="Q47" s="119"/>
      <c r="R47" s="34"/>
      <c r="S47" s="34"/>
      <c r="T47" s="34"/>
      <c r="U47" s="34"/>
      <c r="V47" s="34"/>
      <c r="W47" s="34"/>
      <c r="X47" s="34"/>
      <c r="Y47" s="34"/>
    </row>
    <row r="48" spans="1:25" s="35" customFormat="1" ht="15" customHeight="1">
      <c r="A48" s="256"/>
      <c r="B48" s="257"/>
      <c r="C48" s="257"/>
      <c r="D48" s="258"/>
      <c r="E48" s="141" t="s">
        <v>14</v>
      </c>
      <c r="F48" s="118">
        <f>SUM(G48:Q48)</f>
        <v>23000</v>
      </c>
      <c r="G48" s="117">
        <f>G30+G38</f>
        <v>0</v>
      </c>
      <c r="H48" s="117">
        <f>H40+H36</f>
        <v>2000</v>
      </c>
      <c r="I48" s="117">
        <f aca="true" t="shared" si="8" ref="I48:Q49">I40+I36</f>
        <v>2000</v>
      </c>
      <c r="J48" s="117">
        <f t="shared" si="8"/>
        <v>2000</v>
      </c>
      <c r="K48" s="117">
        <f t="shared" si="8"/>
        <v>2000</v>
      </c>
      <c r="L48" s="117">
        <f t="shared" si="8"/>
        <v>2000</v>
      </c>
      <c r="M48" s="117">
        <f t="shared" si="8"/>
        <v>2000</v>
      </c>
      <c r="N48" s="117">
        <f t="shared" si="8"/>
        <v>2000</v>
      </c>
      <c r="O48" s="117">
        <f t="shared" si="8"/>
        <v>3000</v>
      </c>
      <c r="P48" s="117">
        <f t="shared" si="8"/>
        <v>3000</v>
      </c>
      <c r="Q48" s="117">
        <f t="shared" si="8"/>
        <v>3000</v>
      </c>
      <c r="R48" s="34"/>
      <c r="S48" s="34"/>
      <c r="T48" s="34"/>
      <c r="U48" s="34"/>
      <c r="V48" s="34"/>
      <c r="W48" s="34"/>
      <c r="X48" s="34"/>
      <c r="Y48" s="34"/>
    </row>
    <row r="49" spans="1:25" s="35" customFormat="1" ht="30.75" customHeight="1">
      <c r="A49" s="259"/>
      <c r="B49" s="260"/>
      <c r="C49" s="260"/>
      <c r="D49" s="261"/>
      <c r="E49" s="141" t="s">
        <v>15</v>
      </c>
      <c r="F49" s="118">
        <f>SUM(G49:Q49)</f>
        <v>31000</v>
      </c>
      <c r="G49" s="121"/>
      <c r="H49" s="117">
        <f>H41+H37</f>
        <v>5000</v>
      </c>
      <c r="I49" s="117">
        <f t="shared" si="8"/>
        <v>26000</v>
      </c>
      <c r="J49" s="117">
        <f t="shared" si="8"/>
        <v>0</v>
      </c>
      <c r="K49" s="117">
        <f t="shared" si="8"/>
        <v>0</v>
      </c>
      <c r="L49" s="117">
        <f t="shared" si="8"/>
        <v>0</v>
      </c>
      <c r="M49" s="117">
        <f t="shared" si="8"/>
        <v>0</v>
      </c>
      <c r="N49" s="117">
        <f t="shared" si="8"/>
        <v>0</v>
      </c>
      <c r="O49" s="117">
        <f t="shared" si="8"/>
        <v>0</v>
      </c>
      <c r="P49" s="117">
        <f t="shared" si="8"/>
        <v>0</v>
      </c>
      <c r="Q49" s="117">
        <f t="shared" si="8"/>
        <v>0</v>
      </c>
      <c r="R49" s="34"/>
      <c r="S49" s="34"/>
      <c r="T49" s="34"/>
      <c r="U49" s="34"/>
      <c r="V49" s="34"/>
      <c r="W49" s="34"/>
      <c r="X49" s="34"/>
      <c r="Y49" s="34"/>
    </row>
    <row r="50" spans="1:25" s="90" customFormat="1" ht="15.75" customHeight="1">
      <c r="A50" s="142"/>
      <c r="B50" s="262" t="str">
        <f>'Приложение 2'!B42:Q42</f>
        <v>Задача 4: Повышение инвестиционной привлекательности коммунальной инфраструктуры муниципального образования 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107"/>
      <c r="S50" s="107"/>
      <c r="T50" s="107"/>
      <c r="U50" s="107"/>
      <c r="V50" s="107"/>
      <c r="W50" s="107"/>
      <c r="X50" s="107"/>
      <c r="Y50" s="107"/>
    </row>
    <row r="51" spans="1:25" s="36" customFormat="1" ht="15" customHeight="1">
      <c r="A51" s="250" t="s">
        <v>26</v>
      </c>
      <c r="B51" s="250" t="s">
        <v>160</v>
      </c>
      <c r="C51" s="221" t="s">
        <v>180</v>
      </c>
      <c r="D51" s="221" t="s">
        <v>169</v>
      </c>
      <c r="E51" s="137" t="s">
        <v>11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08"/>
      <c r="S51" s="108"/>
      <c r="T51" s="108"/>
      <c r="U51" s="108"/>
      <c r="V51" s="108"/>
      <c r="W51" s="108"/>
      <c r="X51" s="108"/>
      <c r="Y51" s="108"/>
    </row>
    <row r="52" spans="1:25" s="31" customFormat="1" ht="18" customHeight="1">
      <c r="A52" s="251"/>
      <c r="B52" s="251"/>
      <c r="C52" s="222"/>
      <c r="D52" s="222"/>
      <c r="E52" s="138" t="s">
        <v>13</v>
      </c>
      <c r="F52" s="139">
        <v>0</v>
      </c>
      <c r="G52" s="139"/>
      <c r="H52" s="139"/>
      <c r="I52" s="139"/>
      <c r="J52" s="139"/>
      <c r="K52" s="139"/>
      <c r="L52" s="139"/>
      <c r="M52" s="140">
        <v>0</v>
      </c>
      <c r="N52" s="140">
        <v>0</v>
      </c>
      <c r="O52" s="140">
        <v>0</v>
      </c>
      <c r="P52" s="140">
        <v>0</v>
      </c>
      <c r="Q52" s="140">
        <v>0</v>
      </c>
      <c r="R52" s="30"/>
      <c r="S52" s="30"/>
      <c r="T52" s="30"/>
      <c r="U52" s="30"/>
      <c r="V52" s="30"/>
      <c r="W52" s="30"/>
      <c r="X52" s="30"/>
      <c r="Y52" s="30"/>
    </row>
    <row r="53" spans="1:25" s="31" customFormat="1" ht="18" customHeight="1">
      <c r="A53" s="251"/>
      <c r="B53" s="251"/>
      <c r="C53" s="222"/>
      <c r="D53" s="222"/>
      <c r="E53" s="138" t="s">
        <v>14</v>
      </c>
      <c r="F53" s="139">
        <v>0</v>
      </c>
      <c r="G53" s="139"/>
      <c r="H53" s="139"/>
      <c r="I53" s="139"/>
      <c r="J53" s="139"/>
      <c r="K53" s="139"/>
      <c r="L53" s="139"/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30"/>
      <c r="S53" s="30"/>
      <c r="T53" s="30"/>
      <c r="U53" s="30"/>
      <c r="V53" s="30"/>
      <c r="W53" s="30"/>
      <c r="X53" s="30"/>
      <c r="Y53" s="30"/>
    </row>
    <row r="54" spans="1:25" s="31" customFormat="1" ht="39" customHeight="1">
      <c r="A54" s="252"/>
      <c r="B54" s="252"/>
      <c r="C54" s="223"/>
      <c r="D54" s="223"/>
      <c r="E54" s="138" t="s">
        <v>15</v>
      </c>
      <c r="F54" s="139">
        <v>0</v>
      </c>
      <c r="G54" s="139"/>
      <c r="H54" s="139"/>
      <c r="I54" s="139"/>
      <c r="J54" s="139"/>
      <c r="K54" s="139"/>
      <c r="L54" s="139"/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30"/>
      <c r="S54" s="30"/>
      <c r="T54" s="30"/>
      <c r="U54" s="30"/>
      <c r="V54" s="30"/>
      <c r="W54" s="30"/>
      <c r="X54" s="30"/>
      <c r="Y54" s="30"/>
    </row>
    <row r="55" spans="1:25" s="36" customFormat="1" ht="15.75" customHeight="1">
      <c r="A55" s="250" t="s">
        <v>27</v>
      </c>
      <c r="B55" s="250" t="s">
        <v>37</v>
      </c>
      <c r="C55" s="221" t="s">
        <v>180</v>
      </c>
      <c r="D55" s="221" t="s">
        <v>169</v>
      </c>
      <c r="E55" s="137" t="s">
        <v>11</v>
      </c>
      <c r="F55" s="137">
        <v>0</v>
      </c>
      <c r="G55" s="137">
        <v>0</v>
      </c>
      <c r="H55" s="137">
        <v>0</v>
      </c>
      <c r="I55" s="137">
        <v>0</v>
      </c>
      <c r="J55" s="137">
        <v>0</v>
      </c>
      <c r="K55" s="137">
        <v>0</v>
      </c>
      <c r="L55" s="137">
        <v>0</v>
      </c>
      <c r="M55" s="137">
        <v>0</v>
      </c>
      <c r="N55" s="137">
        <v>0</v>
      </c>
      <c r="O55" s="137">
        <v>0</v>
      </c>
      <c r="P55" s="137">
        <v>0</v>
      </c>
      <c r="Q55" s="137">
        <v>0</v>
      </c>
      <c r="R55" s="108"/>
      <c r="S55" s="108"/>
      <c r="T55" s="108"/>
      <c r="U55" s="108"/>
      <c r="V55" s="108"/>
      <c r="W55" s="108"/>
      <c r="X55" s="108"/>
      <c r="Y55" s="108"/>
    </row>
    <row r="56" spans="1:25" s="31" customFormat="1" ht="15" customHeight="1">
      <c r="A56" s="251"/>
      <c r="B56" s="251"/>
      <c r="C56" s="222"/>
      <c r="D56" s="222"/>
      <c r="E56" s="138" t="s">
        <v>13</v>
      </c>
      <c r="F56" s="139">
        <v>0</v>
      </c>
      <c r="G56" s="139"/>
      <c r="H56" s="139"/>
      <c r="I56" s="139"/>
      <c r="J56" s="139"/>
      <c r="K56" s="139"/>
      <c r="L56" s="139"/>
      <c r="M56" s="138"/>
      <c r="N56" s="138">
        <v>0</v>
      </c>
      <c r="O56" s="138">
        <v>0</v>
      </c>
      <c r="P56" s="138">
        <v>0</v>
      </c>
      <c r="Q56" s="138">
        <v>0</v>
      </c>
      <c r="R56" s="30"/>
      <c r="S56" s="30"/>
      <c r="T56" s="30"/>
      <c r="U56" s="30"/>
      <c r="V56" s="30"/>
      <c r="W56" s="30"/>
      <c r="X56" s="30"/>
      <c r="Y56" s="30"/>
    </row>
    <row r="57" spans="1:25" s="31" customFormat="1" ht="15" customHeight="1">
      <c r="A57" s="251"/>
      <c r="B57" s="251"/>
      <c r="C57" s="222"/>
      <c r="D57" s="222"/>
      <c r="E57" s="138" t="s">
        <v>14</v>
      </c>
      <c r="F57" s="139">
        <v>0</v>
      </c>
      <c r="G57" s="139"/>
      <c r="H57" s="139"/>
      <c r="I57" s="139"/>
      <c r="J57" s="139"/>
      <c r="K57" s="139"/>
      <c r="L57" s="139"/>
      <c r="M57" s="138"/>
      <c r="N57" s="138">
        <v>0</v>
      </c>
      <c r="O57" s="138">
        <v>0</v>
      </c>
      <c r="P57" s="138">
        <v>0</v>
      </c>
      <c r="Q57" s="138">
        <v>0</v>
      </c>
      <c r="R57" s="30"/>
      <c r="S57" s="30"/>
      <c r="T57" s="30"/>
      <c r="U57" s="30"/>
      <c r="V57" s="30"/>
      <c r="W57" s="30"/>
      <c r="X57" s="30"/>
      <c r="Y57" s="30"/>
    </row>
    <row r="58" spans="1:25" s="31" customFormat="1" ht="37.5" customHeight="1">
      <c r="A58" s="252"/>
      <c r="B58" s="252"/>
      <c r="C58" s="223"/>
      <c r="D58" s="223"/>
      <c r="E58" s="138" t="s">
        <v>15</v>
      </c>
      <c r="F58" s="139">
        <v>0</v>
      </c>
      <c r="G58" s="139"/>
      <c r="H58" s="139"/>
      <c r="I58" s="139"/>
      <c r="J58" s="139"/>
      <c r="K58" s="139"/>
      <c r="L58" s="139"/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30"/>
      <c r="S58" s="30"/>
      <c r="T58" s="30"/>
      <c r="U58" s="30"/>
      <c r="V58" s="30"/>
      <c r="W58" s="30"/>
      <c r="X58" s="30"/>
      <c r="Y58" s="30"/>
    </row>
    <row r="59" spans="1:25" s="33" customFormat="1" ht="15.75" customHeight="1">
      <c r="A59" s="253" t="s">
        <v>139</v>
      </c>
      <c r="B59" s="254"/>
      <c r="C59" s="254"/>
      <c r="D59" s="255"/>
      <c r="E59" s="136" t="s">
        <v>11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v>0</v>
      </c>
      <c r="R59" s="32"/>
      <c r="S59" s="32"/>
      <c r="T59" s="32"/>
      <c r="U59" s="32"/>
      <c r="V59" s="32"/>
      <c r="W59" s="32"/>
      <c r="X59" s="32"/>
      <c r="Y59" s="32"/>
    </row>
    <row r="60" spans="1:25" s="35" customFormat="1" ht="18.75" customHeight="1">
      <c r="A60" s="256"/>
      <c r="B60" s="257"/>
      <c r="C60" s="257"/>
      <c r="D60" s="258"/>
      <c r="E60" s="141" t="s">
        <v>13</v>
      </c>
      <c r="F60" s="139">
        <v>0</v>
      </c>
      <c r="G60" s="139"/>
      <c r="H60" s="139"/>
      <c r="I60" s="139"/>
      <c r="J60" s="139"/>
      <c r="K60" s="139"/>
      <c r="L60" s="139"/>
      <c r="M60" s="141"/>
      <c r="N60" s="141"/>
      <c r="O60" s="141"/>
      <c r="P60" s="141"/>
      <c r="Q60" s="141"/>
      <c r="R60" s="34"/>
      <c r="S60" s="34"/>
      <c r="T60" s="34"/>
      <c r="U60" s="34"/>
      <c r="V60" s="34"/>
      <c r="W60" s="34"/>
      <c r="X60" s="34"/>
      <c r="Y60" s="34"/>
    </row>
    <row r="61" spans="1:25" s="35" customFormat="1" ht="18.75" customHeight="1">
      <c r="A61" s="256"/>
      <c r="B61" s="257"/>
      <c r="C61" s="257"/>
      <c r="D61" s="258"/>
      <c r="E61" s="141" t="s">
        <v>14</v>
      </c>
      <c r="F61" s="139">
        <v>0</v>
      </c>
      <c r="G61" s="139"/>
      <c r="H61" s="139"/>
      <c r="I61" s="139"/>
      <c r="J61" s="139"/>
      <c r="K61" s="139"/>
      <c r="L61" s="139"/>
      <c r="M61" s="141"/>
      <c r="N61" s="141"/>
      <c r="O61" s="141"/>
      <c r="P61" s="141"/>
      <c r="Q61" s="141"/>
      <c r="R61" s="34"/>
      <c r="S61" s="34"/>
      <c r="T61" s="34"/>
      <c r="U61" s="34"/>
      <c r="V61" s="34"/>
      <c r="W61" s="34"/>
      <c r="X61" s="34"/>
      <c r="Y61" s="34"/>
    </row>
    <row r="62" spans="1:25" s="35" customFormat="1" ht="31.5">
      <c r="A62" s="259"/>
      <c r="B62" s="260"/>
      <c r="C62" s="260"/>
      <c r="D62" s="261"/>
      <c r="E62" s="141" t="s">
        <v>15</v>
      </c>
      <c r="F62" s="139">
        <v>0</v>
      </c>
      <c r="G62" s="139"/>
      <c r="H62" s="139"/>
      <c r="I62" s="139"/>
      <c r="J62" s="139"/>
      <c r="K62" s="139"/>
      <c r="L62" s="139"/>
      <c r="M62" s="141"/>
      <c r="N62" s="141"/>
      <c r="O62" s="141"/>
      <c r="P62" s="141"/>
      <c r="Q62" s="141"/>
      <c r="R62" s="34"/>
      <c r="S62" s="34"/>
      <c r="T62" s="34"/>
      <c r="U62" s="34"/>
      <c r="V62" s="34"/>
      <c r="W62" s="34"/>
      <c r="X62" s="34"/>
      <c r="Y62" s="34"/>
    </row>
    <row r="63" spans="1:25" s="35" customFormat="1" ht="15.75" customHeight="1">
      <c r="A63" s="236" t="s">
        <v>29</v>
      </c>
      <c r="B63" s="237"/>
      <c r="C63" s="237"/>
      <c r="D63" s="238"/>
      <c r="E63" s="120" t="s">
        <v>11</v>
      </c>
      <c r="F63" s="116">
        <f>SUM(F64:F66)</f>
        <v>54600</v>
      </c>
      <c r="G63" s="116">
        <f aca="true" t="shared" si="9" ref="G63:P63">SUM(G64:G66)</f>
        <v>100</v>
      </c>
      <c r="H63" s="116">
        <f t="shared" si="9"/>
        <v>7100</v>
      </c>
      <c r="I63" s="116">
        <f t="shared" si="9"/>
        <v>28000</v>
      </c>
      <c r="J63" s="116">
        <f t="shared" si="9"/>
        <v>2000</v>
      </c>
      <c r="K63" s="116">
        <f t="shared" si="9"/>
        <v>2200</v>
      </c>
      <c r="L63" s="116">
        <f t="shared" si="9"/>
        <v>2000</v>
      </c>
      <c r="M63" s="116">
        <f t="shared" si="9"/>
        <v>2000</v>
      </c>
      <c r="N63" s="116">
        <f t="shared" si="9"/>
        <v>2000</v>
      </c>
      <c r="O63" s="116">
        <f t="shared" si="9"/>
        <v>3000</v>
      </c>
      <c r="P63" s="116">
        <f t="shared" si="9"/>
        <v>3200</v>
      </c>
      <c r="Q63" s="116">
        <f>SUM(Q64:Q66)</f>
        <v>3000</v>
      </c>
      <c r="R63" s="34"/>
      <c r="S63" s="34"/>
      <c r="T63" s="34"/>
      <c r="U63" s="34"/>
      <c r="V63" s="34"/>
      <c r="W63" s="34"/>
      <c r="X63" s="34"/>
      <c r="Y63" s="34"/>
    </row>
    <row r="64" spans="1:211" s="38" customFormat="1" ht="15.75">
      <c r="A64" s="239"/>
      <c r="B64" s="240"/>
      <c r="C64" s="240"/>
      <c r="D64" s="241"/>
      <c r="E64" s="119" t="s">
        <v>13</v>
      </c>
      <c r="F64" s="118"/>
      <c r="G64" s="118"/>
      <c r="H64" s="118"/>
      <c r="I64" s="118"/>
      <c r="J64" s="118"/>
      <c r="K64" s="118"/>
      <c r="L64" s="118"/>
      <c r="M64" s="119"/>
      <c r="N64" s="119"/>
      <c r="O64" s="119"/>
      <c r="P64" s="119"/>
      <c r="Q64" s="119"/>
      <c r="R64" s="34"/>
      <c r="S64" s="34"/>
      <c r="T64" s="34"/>
      <c r="U64" s="34"/>
      <c r="V64" s="34"/>
      <c r="W64" s="34"/>
      <c r="X64" s="34"/>
      <c r="Y64" s="34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</row>
    <row r="65" spans="1:211" s="38" customFormat="1" ht="15.75">
      <c r="A65" s="239"/>
      <c r="B65" s="240"/>
      <c r="C65" s="240"/>
      <c r="D65" s="241"/>
      <c r="E65" s="119" t="s">
        <v>14</v>
      </c>
      <c r="F65" s="118">
        <f>SUM(G65:Q65)</f>
        <v>23600</v>
      </c>
      <c r="G65" s="119">
        <f aca="true" t="shared" si="10" ref="G65:Q65">G48+G18+G27</f>
        <v>100</v>
      </c>
      <c r="H65" s="119">
        <f t="shared" si="10"/>
        <v>2100</v>
      </c>
      <c r="I65" s="119">
        <f t="shared" si="10"/>
        <v>2000</v>
      </c>
      <c r="J65" s="119">
        <f t="shared" si="10"/>
        <v>2000</v>
      </c>
      <c r="K65" s="119">
        <f t="shared" si="10"/>
        <v>2200</v>
      </c>
      <c r="L65" s="119">
        <f t="shared" si="10"/>
        <v>2000</v>
      </c>
      <c r="M65" s="119">
        <f t="shared" si="10"/>
        <v>2000</v>
      </c>
      <c r="N65" s="119">
        <f t="shared" si="10"/>
        <v>2000</v>
      </c>
      <c r="O65" s="119">
        <f t="shared" si="10"/>
        <v>3000</v>
      </c>
      <c r="P65" s="119">
        <f t="shared" si="10"/>
        <v>3200</v>
      </c>
      <c r="Q65" s="119">
        <f t="shared" si="10"/>
        <v>3000</v>
      </c>
      <c r="R65" s="34"/>
      <c r="S65" s="34"/>
      <c r="T65" s="34"/>
      <c r="U65" s="34"/>
      <c r="V65" s="34"/>
      <c r="W65" s="34"/>
      <c r="X65" s="34"/>
      <c r="Y65" s="34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</row>
    <row r="66" spans="1:211" s="38" customFormat="1" ht="31.5">
      <c r="A66" s="242"/>
      <c r="B66" s="243"/>
      <c r="C66" s="243"/>
      <c r="D66" s="244"/>
      <c r="E66" s="119" t="s">
        <v>15</v>
      </c>
      <c r="F66" s="118">
        <f>SUM(G66:Q66)</f>
        <v>31000</v>
      </c>
      <c r="G66" s="119">
        <f>G49+G19+G28</f>
        <v>0</v>
      </c>
      <c r="H66" s="119">
        <f>H49+H19+H28</f>
        <v>5000</v>
      </c>
      <c r="I66" s="119">
        <f>I49+I19+I28</f>
        <v>26000</v>
      </c>
      <c r="J66" s="118"/>
      <c r="K66" s="118"/>
      <c r="L66" s="118"/>
      <c r="M66" s="119"/>
      <c r="N66" s="119"/>
      <c r="O66" s="119"/>
      <c r="P66" s="119"/>
      <c r="Q66" s="119">
        <f>Q19</f>
        <v>0</v>
      </c>
      <c r="R66" s="34"/>
      <c r="S66" s="34"/>
      <c r="T66" s="34"/>
      <c r="U66" s="34"/>
      <c r="V66" s="34"/>
      <c r="W66" s="34"/>
      <c r="X66" s="34"/>
      <c r="Y66" s="34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</row>
  </sheetData>
  <sheetProtection/>
  <mergeCells count="54">
    <mergeCell ref="A34:A37"/>
    <mergeCell ref="B34:B37"/>
    <mergeCell ref="C34:C37"/>
    <mergeCell ref="D34:D37"/>
    <mergeCell ref="A21:A24"/>
    <mergeCell ref="B21:B24"/>
    <mergeCell ref="C21:C24"/>
    <mergeCell ref="D21:D24"/>
    <mergeCell ref="A25:D28"/>
    <mergeCell ref="B29:Q29"/>
    <mergeCell ref="A46:D49"/>
    <mergeCell ref="A55:A58"/>
    <mergeCell ref="B55:B58"/>
    <mergeCell ref="C55:C58"/>
    <mergeCell ref="A59:D62"/>
    <mergeCell ref="A63:D66"/>
    <mergeCell ref="B50:Q50"/>
    <mergeCell ref="A51:A54"/>
    <mergeCell ref="B51:B54"/>
    <mergeCell ref="C51:C54"/>
    <mergeCell ref="D55:D58"/>
    <mergeCell ref="D51:D54"/>
    <mergeCell ref="D38:D41"/>
    <mergeCell ref="A38:A41"/>
    <mergeCell ref="B38:B41"/>
    <mergeCell ref="C38:C41"/>
    <mergeCell ref="A42:A45"/>
    <mergeCell ref="B42:B45"/>
    <mergeCell ref="C42:C45"/>
    <mergeCell ref="D42:D45"/>
    <mergeCell ref="A30:A33"/>
    <mergeCell ref="B30:B33"/>
    <mergeCell ref="C30:C33"/>
    <mergeCell ref="D30:D33"/>
    <mergeCell ref="A12:A15"/>
    <mergeCell ref="B12:B15"/>
    <mergeCell ref="C12:C15"/>
    <mergeCell ref="D12:D15"/>
    <mergeCell ref="A16:D19"/>
    <mergeCell ref="B20:Q20"/>
    <mergeCell ref="B6:Q6"/>
    <mergeCell ref="B7:Q7"/>
    <mergeCell ref="A8:A11"/>
    <mergeCell ref="B8:B11"/>
    <mergeCell ref="C8:C11"/>
    <mergeCell ref="D8:D11"/>
    <mergeCell ref="A1:Q1"/>
    <mergeCell ref="A2:Q2"/>
    <mergeCell ref="A3:A4"/>
    <mergeCell ref="B3:B4"/>
    <mergeCell ref="C3:C4"/>
    <mergeCell ref="D3:D4"/>
    <mergeCell ref="E3:E4"/>
    <mergeCell ref="F3:Q3"/>
  </mergeCells>
  <conditionalFormatting sqref="R46:IV65536 A59:D65536 C51:D51 A55:D55 D51:D58 C42:D45 B34:IV37 A1:B51 C1:D38 E1:IV45 D46:Q49 E51:Q65536">
    <cfRule type="cellIs" priority="180" dxfId="52" operator="equal" stopIfTrue="1">
      <formula>0</formula>
    </cfRule>
  </conditionalFormatting>
  <conditionalFormatting sqref="A46 E46:IV47 A55:IV55 A51:IV51 A63:IV63 A59:IV59 A42:IV42 A25:IV25 A30:IV30 O5 A38:IV38 A8:IV8 A12:IV12 H18:Q18 A16:IV16 A21:IV21 A34:IV34 H40:Q40 L44:N44 I48:Q48 H49:Q49 F1:L49 F51:L65536">
    <cfRule type="cellIs" priority="179" dxfId="51" operator="equal" stopIfTrue="1">
      <formula>0</formula>
    </cfRule>
  </conditionalFormatting>
  <conditionalFormatting sqref="D51 D55 F55:Q55 F51:Q51 F63:Q63 F59:Q59 N39:Q41 F38:Q38 N43:Q45 F42:Q42 F30:Q30 F25:L28 B12:D15 B8:B11 H8:Q8 F8:L19 H18:Q18 F16:Q16 N35:Q37 F34:Q34 F30:L49 F22:Q25 F21 A21:E24 H40:Q40 L44:N44 F46:Q49 F51:L66">
    <cfRule type="cellIs" priority="178" dxfId="50" operator="equal">
      <formula>0</formula>
    </cfRule>
  </conditionalFormatting>
  <conditionalFormatting sqref="D51 D55">
    <cfRule type="cellIs" priority="8" dxfId="51" operator="greaterThan" stopIfTrue="1">
      <formula>0</formula>
    </cfRule>
  </conditionalFormatting>
  <printOptions/>
  <pageMargins left="0.7" right="0.7" top="0.75" bottom="0.75" header="0.3" footer="0.3"/>
  <pageSetup firstPageNumber="182" useFirstPageNumber="1" fitToHeight="5" horizontalDpi="600" verticalDpi="600" orientation="landscape" paperSize="9" scale="43" r:id="rId1"/>
  <headerFooter>
    <oddFooter>&amp;R&amp;"Times New Roman,обычный"&amp;P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view="pageBreakPreview" zoomScaleSheetLayoutView="100" workbookViewId="0" topLeftCell="A61">
      <selection activeCell="E23" sqref="E23"/>
    </sheetView>
  </sheetViews>
  <sheetFormatPr defaultColWidth="9.140625" defaultRowHeight="15"/>
  <cols>
    <col min="1" max="1" width="6.7109375" style="48" bestFit="1" customWidth="1"/>
    <col min="2" max="2" width="30.7109375" style="49" customWidth="1"/>
    <col min="3" max="3" width="16.00390625" style="50" customWidth="1"/>
    <col min="4" max="4" width="25.421875" style="50" customWidth="1"/>
    <col min="5" max="5" width="30.28125" style="41" customWidth="1"/>
    <col min="6" max="11" width="14.00390625" style="51" customWidth="1"/>
    <col min="12" max="17" width="11.421875" style="51" customWidth="1"/>
    <col min="18" max="16384" width="9.140625" style="23" customWidth="1"/>
  </cols>
  <sheetData>
    <row r="1" spans="1:17" ht="26.25" customHeight="1">
      <c r="A1" s="206" t="s">
        <v>129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26.25" customHeight="1">
      <c r="A2" s="207" t="s">
        <v>198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7.25" customHeight="1">
      <c r="A3" s="208" t="s">
        <v>0</v>
      </c>
      <c r="B3" s="267" t="s">
        <v>38</v>
      </c>
      <c r="C3" s="269" t="s">
        <v>3</v>
      </c>
      <c r="D3" s="209" t="s">
        <v>4</v>
      </c>
      <c r="E3" s="209" t="s">
        <v>30</v>
      </c>
      <c r="F3" s="271" t="s">
        <v>39</v>
      </c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</row>
    <row r="4" spans="1:17" ht="49.5" customHeight="1">
      <c r="A4" s="208"/>
      <c r="B4" s="268"/>
      <c r="C4" s="270"/>
      <c r="D4" s="210"/>
      <c r="E4" s="210"/>
      <c r="F4" s="43" t="s">
        <v>181</v>
      </c>
      <c r="G4" s="109">
        <v>2013</v>
      </c>
      <c r="H4" s="109">
        <v>2014</v>
      </c>
      <c r="I4" s="109">
        <v>2015</v>
      </c>
      <c r="J4" s="109">
        <v>2016</v>
      </c>
      <c r="K4" s="109">
        <v>2017</v>
      </c>
      <c r="L4" s="109">
        <v>2018</v>
      </c>
      <c r="M4" s="109">
        <v>2019</v>
      </c>
      <c r="N4" s="109">
        <v>2020</v>
      </c>
      <c r="O4" s="109">
        <v>2021</v>
      </c>
      <c r="P4" s="109">
        <v>2022</v>
      </c>
      <c r="Q4" s="109">
        <v>2023</v>
      </c>
    </row>
    <row r="5" spans="1:17" ht="20.25" customHeight="1">
      <c r="A5" s="101">
        <v>1</v>
      </c>
      <c r="B5" s="42">
        <v>2</v>
      </c>
      <c r="C5" s="105">
        <v>3</v>
      </c>
      <c r="D5" s="101">
        <v>4</v>
      </c>
      <c r="E5" s="101">
        <v>5</v>
      </c>
      <c r="F5" s="43">
        <v>6</v>
      </c>
      <c r="G5" s="127">
        <v>7</v>
      </c>
      <c r="H5" s="43">
        <v>8</v>
      </c>
      <c r="I5" s="127">
        <v>9</v>
      </c>
      <c r="J5" s="43">
        <v>10</v>
      </c>
      <c r="K5" s="127">
        <v>11</v>
      </c>
      <c r="L5" s="43">
        <v>12</v>
      </c>
      <c r="M5" s="127">
        <v>13</v>
      </c>
      <c r="N5" s="43">
        <v>14</v>
      </c>
      <c r="O5" s="127">
        <v>15</v>
      </c>
      <c r="P5" s="43">
        <v>16</v>
      </c>
      <c r="Q5" s="127">
        <v>17</v>
      </c>
    </row>
    <row r="6" spans="1:17" ht="30" customHeight="1">
      <c r="A6" s="106"/>
      <c r="B6" s="214" t="str">
        <f>'Приложение 2'!B6:Q6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2013-2023 годы 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25" s="90" customFormat="1" ht="15.75" customHeight="1">
      <c r="A7" s="98"/>
      <c r="B7" s="216" t="s">
        <v>8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07"/>
      <c r="S7" s="107"/>
      <c r="T7" s="107"/>
      <c r="U7" s="107"/>
      <c r="V7" s="107"/>
      <c r="W7" s="107"/>
      <c r="X7" s="107"/>
      <c r="Y7" s="107"/>
    </row>
    <row r="8" spans="1:25" s="28" customFormat="1" ht="16.5" customHeight="1">
      <c r="A8" s="218" t="s">
        <v>9</v>
      </c>
      <c r="B8" s="218" t="s">
        <v>31</v>
      </c>
      <c r="C8" s="221" t="s">
        <v>188</v>
      </c>
      <c r="D8" s="224" t="s">
        <v>169</v>
      </c>
      <c r="E8" s="116" t="s">
        <v>11</v>
      </c>
      <c r="F8" s="116">
        <f aca="true" t="shared" si="0" ref="F8:Q8">SUM(F9:F11)</f>
        <v>400</v>
      </c>
      <c r="G8" s="116">
        <f t="shared" si="0"/>
        <v>0</v>
      </c>
      <c r="H8" s="116">
        <f t="shared" si="0"/>
        <v>0</v>
      </c>
      <c r="I8" s="116">
        <f t="shared" si="0"/>
        <v>0</v>
      </c>
      <c r="J8" s="116">
        <f t="shared" si="0"/>
        <v>0</v>
      </c>
      <c r="K8" s="116">
        <f t="shared" si="0"/>
        <v>200</v>
      </c>
      <c r="L8" s="116">
        <f t="shared" si="0"/>
        <v>0</v>
      </c>
      <c r="M8" s="116">
        <f t="shared" si="0"/>
        <v>0</v>
      </c>
      <c r="N8" s="116">
        <f t="shared" si="0"/>
        <v>0</v>
      </c>
      <c r="O8" s="116">
        <f t="shared" si="0"/>
        <v>0</v>
      </c>
      <c r="P8" s="116">
        <f t="shared" si="0"/>
        <v>200</v>
      </c>
      <c r="Q8" s="116">
        <f t="shared" si="0"/>
        <v>0</v>
      </c>
      <c r="R8" s="27"/>
      <c r="S8" s="27"/>
      <c r="T8" s="27"/>
      <c r="U8" s="27"/>
      <c r="V8" s="27"/>
      <c r="W8" s="27"/>
      <c r="X8" s="27"/>
      <c r="Y8" s="27"/>
    </row>
    <row r="9" spans="1:25" s="31" customFormat="1" ht="16.5" customHeight="1">
      <c r="A9" s="219"/>
      <c r="B9" s="219"/>
      <c r="C9" s="222"/>
      <c r="D9" s="225"/>
      <c r="E9" s="117" t="s">
        <v>13</v>
      </c>
      <c r="F9" s="118">
        <v>0</v>
      </c>
      <c r="G9" s="121"/>
      <c r="H9" s="121"/>
      <c r="I9" s="121"/>
      <c r="J9" s="121"/>
      <c r="K9" s="121"/>
      <c r="L9" s="121"/>
      <c r="M9" s="117"/>
      <c r="N9" s="117"/>
      <c r="O9" s="117"/>
      <c r="P9" s="117"/>
      <c r="Q9" s="117"/>
      <c r="R9" s="30"/>
      <c r="S9" s="30"/>
      <c r="T9" s="30"/>
      <c r="U9" s="30"/>
      <c r="V9" s="30"/>
      <c r="W9" s="30"/>
      <c r="X9" s="30"/>
      <c r="Y9" s="30"/>
    </row>
    <row r="10" spans="1:25" s="31" customFormat="1" ht="15.75">
      <c r="A10" s="219"/>
      <c r="B10" s="219"/>
      <c r="C10" s="222"/>
      <c r="D10" s="225"/>
      <c r="E10" s="117" t="s">
        <v>14</v>
      </c>
      <c r="F10" s="121">
        <f>SUM(G10:Q10)</f>
        <v>400</v>
      </c>
      <c r="G10" s="121"/>
      <c r="H10" s="121"/>
      <c r="I10" s="121"/>
      <c r="J10" s="121"/>
      <c r="K10" s="121">
        <v>200</v>
      </c>
      <c r="L10" s="121"/>
      <c r="M10" s="117"/>
      <c r="N10" s="117"/>
      <c r="O10" s="117"/>
      <c r="P10" s="117">
        <v>200</v>
      </c>
      <c r="Q10" s="117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30.75" customHeight="1">
      <c r="A11" s="220"/>
      <c r="B11" s="220"/>
      <c r="C11" s="223"/>
      <c r="D11" s="226"/>
      <c r="E11" s="117" t="s">
        <v>15</v>
      </c>
      <c r="F11" s="118"/>
      <c r="G11" s="121"/>
      <c r="H11" s="121"/>
      <c r="I11" s="121"/>
      <c r="J11" s="121"/>
      <c r="K11" s="121"/>
      <c r="L11" s="121"/>
      <c r="M11" s="117"/>
      <c r="N11" s="117"/>
      <c r="O11" s="117"/>
      <c r="P11" s="117"/>
      <c r="Q11" s="117"/>
      <c r="R11" s="30"/>
      <c r="S11" s="30"/>
      <c r="T11" s="30"/>
      <c r="U11" s="30"/>
      <c r="V11" s="30"/>
      <c r="W11" s="30"/>
      <c r="X11" s="30"/>
      <c r="Y11" s="30"/>
    </row>
    <row r="12" spans="1:25" s="28" customFormat="1" ht="28.5" customHeight="1">
      <c r="A12" s="218" t="s">
        <v>16</v>
      </c>
      <c r="B12" s="218" t="s">
        <v>17</v>
      </c>
      <c r="C12" s="221">
        <v>2014</v>
      </c>
      <c r="D12" s="233" t="s">
        <v>159</v>
      </c>
      <c r="E12" s="116" t="s">
        <v>11</v>
      </c>
      <c r="F12" s="116">
        <f aca="true" t="shared" si="1" ref="F12:P12">SUM(F13:F15)</f>
        <v>100</v>
      </c>
      <c r="G12" s="116">
        <f t="shared" si="1"/>
        <v>0</v>
      </c>
      <c r="H12" s="116">
        <f t="shared" si="1"/>
        <v>100</v>
      </c>
      <c r="I12" s="116">
        <f t="shared" si="1"/>
        <v>0</v>
      </c>
      <c r="J12" s="116">
        <f t="shared" si="1"/>
        <v>0</v>
      </c>
      <c r="K12" s="116">
        <f t="shared" si="1"/>
        <v>0</v>
      </c>
      <c r="L12" s="116">
        <f t="shared" si="1"/>
        <v>0</v>
      </c>
      <c r="M12" s="116">
        <f t="shared" si="1"/>
        <v>0</v>
      </c>
      <c r="N12" s="116">
        <f t="shared" si="1"/>
        <v>0</v>
      </c>
      <c r="O12" s="116">
        <f t="shared" si="1"/>
        <v>0</v>
      </c>
      <c r="P12" s="116">
        <f t="shared" si="1"/>
        <v>0</v>
      </c>
      <c r="Q12" s="116">
        <f>SUM(Q13:Q15)</f>
        <v>0</v>
      </c>
      <c r="R12" s="27"/>
      <c r="S12" s="27"/>
      <c r="T12" s="27"/>
      <c r="U12" s="27"/>
      <c r="V12" s="27"/>
      <c r="W12" s="27"/>
      <c r="X12" s="27"/>
      <c r="Y12" s="27"/>
    </row>
    <row r="13" spans="1:25" s="31" customFormat="1" ht="36" customHeight="1">
      <c r="A13" s="219"/>
      <c r="B13" s="219"/>
      <c r="C13" s="222"/>
      <c r="D13" s="234"/>
      <c r="E13" s="117" t="s">
        <v>13</v>
      </c>
      <c r="F13" s="118">
        <v>0</v>
      </c>
      <c r="G13" s="121"/>
      <c r="H13" s="121"/>
      <c r="I13" s="121"/>
      <c r="J13" s="118"/>
      <c r="K13" s="118"/>
      <c r="L13" s="118"/>
      <c r="M13" s="117"/>
      <c r="N13" s="117"/>
      <c r="O13" s="117"/>
      <c r="P13" s="117"/>
      <c r="Q13" s="117"/>
      <c r="R13" s="30"/>
      <c r="S13" s="30"/>
      <c r="T13" s="30"/>
      <c r="U13" s="30"/>
      <c r="V13" s="30"/>
      <c r="W13" s="30"/>
      <c r="X13" s="30"/>
      <c r="Y13" s="30"/>
    </row>
    <row r="14" spans="1:25" s="31" customFormat="1" ht="27.75" customHeight="1">
      <c r="A14" s="219"/>
      <c r="B14" s="219"/>
      <c r="C14" s="222"/>
      <c r="D14" s="234"/>
      <c r="E14" s="117" t="s">
        <v>14</v>
      </c>
      <c r="F14" s="121">
        <v>100</v>
      </c>
      <c r="G14" s="121"/>
      <c r="H14" s="121">
        <v>100</v>
      </c>
      <c r="I14" s="121"/>
      <c r="J14" s="118"/>
      <c r="K14" s="118"/>
      <c r="L14" s="118"/>
      <c r="M14" s="117"/>
      <c r="N14" s="117"/>
      <c r="O14" s="117"/>
      <c r="P14" s="117"/>
      <c r="Q14" s="117"/>
      <c r="R14" s="30"/>
      <c r="S14" s="30"/>
      <c r="T14" s="30"/>
      <c r="U14" s="30"/>
      <c r="V14" s="30"/>
      <c r="W14" s="30"/>
      <c r="X14" s="30"/>
      <c r="Y14" s="30"/>
    </row>
    <row r="15" spans="1:25" s="31" customFormat="1" ht="33.75" customHeight="1">
      <c r="A15" s="220"/>
      <c r="B15" s="220"/>
      <c r="C15" s="223"/>
      <c r="D15" s="235"/>
      <c r="E15" s="117" t="s">
        <v>15</v>
      </c>
      <c r="F15" s="118"/>
      <c r="G15" s="121"/>
      <c r="H15" s="121"/>
      <c r="I15" s="121"/>
      <c r="J15" s="118"/>
      <c r="K15" s="118"/>
      <c r="L15" s="118"/>
      <c r="M15" s="117"/>
      <c r="N15" s="117"/>
      <c r="O15" s="117"/>
      <c r="P15" s="117"/>
      <c r="Q15" s="117"/>
      <c r="R15" s="30"/>
      <c r="S15" s="30"/>
      <c r="T15" s="30"/>
      <c r="U15" s="30"/>
      <c r="V15" s="30"/>
      <c r="W15" s="30"/>
      <c r="X15" s="30"/>
      <c r="Y15" s="30"/>
    </row>
    <row r="16" spans="1:25" s="33" customFormat="1" ht="20.25" customHeight="1">
      <c r="A16" s="236" t="s">
        <v>32</v>
      </c>
      <c r="B16" s="237"/>
      <c r="C16" s="237"/>
      <c r="D16" s="238"/>
      <c r="E16" s="116" t="s">
        <v>11</v>
      </c>
      <c r="F16" s="116">
        <f>SUM(F17:F19)</f>
        <v>500</v>
      </c>
      <c r="G16" s="116">
        <f>SUM(G17:G19)</f>
        <v>0</v>
      </c>
      <c r="H16" s="116">
        <f aca="true" t="shared" si="2" ref="H16:Q16">SUM(H17:H19)</f>
        <v>100</v>
      </c>
      <c r="I16" s="116">
        <f t="shared" si="2"/>
        <v>0</v>
      </c>
      <c r="J16" s="116">
        <f t="shared" si="2"/>
        <v>0</v>
      </c>
      <c r="K16" s="116">
        <f t="shared" si="2"/>
        <v>200</v>
      </c>
      <c r="L16" s="116">
        <f t="shared" si="2"/>
        <v>0</v>
      </c>
      <c r="M16" s="116">
        <f t="shared" si="2"/>
        <v>0</v>
      </c>
      <c r="N16" s="116">
        <f t="shared" si="2"/>
        <v>0</v>
      </c>
      <c r="O16" s="116">
        <f t="shared" si="2"/>
        <v>0</v>
      </c>
      <c r="P16" s="116">
        <f t="shared" si="2"/>
        <v>200</v>
      </c>
      <c r="Q16" s="116">
        <f t="shared" si="2"/>
        <v>0</v>
      </c>
      <c r="R16" s="32"/>
      <c r="S16" s="32"/>
      <c r="T16" s="32"/>
      <c r="U16" s="32"/>
      <c r="V16" s="32"/>
      <c r="W16" s="32"/>
      <c r="X16" s="32"/>
      <c r="Y16" s="32"/>
    </row>
    <row r="17" spans="1:25" s="35" customFormat="1" ht="15.75">
      <c r="A17" s="239"/>
      <c r="B17" s="240"/>
      <c r="C17" s="240"/>
      <c r="D17" s="241"/>
      <c r="E17" s="119" t="s">
        <v>13</v>
      </c>
      <c r="F17" s="118">
        <v>0</v>
      </c>
      <c r="G17" s="121"/>
      <c r="H17" s="121"/>
      <c r="I17" s="121"/>
      <c r="J17" s="121"/>
      <c r="K17" s="121"/>
      <c r="L17" s="121"/>
      <c r="M17" s="117">
        <v>0</v>
      </c>
      <c r="N17" s="117"/>
      <c r="O17" s="117">
        <v>0</v>
      </c>
      <c r="P17" s="117">
        <v>0</v>
      </c>
      <c r="Q17" s="119">
        <v>0</v>
      </c>
      <c r="R17" s="34"/>
      <c r="S17" s="34"/>
      <c r="T17" s="34"/>
      <c r="U17" s="34"/>
      <c r="V17" s="34"/>
      <c r="W17" s="34"/>
      <c r="X17" s="34"/>
      <c r="Y17" s="34"/>
    </row>
    <row r="18" spans="1:25" s="35" customFormat="1" ht="15.75">
      <c r="A18" s="239"/>
      <c r="B18" s="240"/>
      <c r="C18" s="240"/>
      <c r="D18" s="241"/>
      <c r="E18" s="119" t="s">
        <v>14</v>
      </c>
      <c r="F18" s="118">
        <f>SUM(G18:Q18)</f>
        <v>500</v>
      </c>
      <c r="G18" s="121">
        <f>G14+G10</f>
        <v>0</v>
      </c>
      <c r="H18" s="121">
        <f aca="true" t="shared" si="3" ref="H18:Q18">H14+H10</f>
        <v>100</v>
      </c>
      <c r="I18" s="121">
        <f t="shared" si="3"/>
        <v>0</v>
      </c>
      <c r="J18" s="121">
        <f t="shared" si="3"/>
        <v>0</v>
      </c>
      <c r="K18" s="121">
        <f t="shared" si="3"/>
        <v>200</v>
      </c>
      <c r="L18" s="121">
        <f t="shared" si="3"/>
        <v>0</v>
      </c>
      <c r="M18" s="121">
        <f t="shared" si="3"/>
        <v>0</v>
      </c>
      <c r="N18" s="121">
        <f t="shared" si="3"/>
        <v>0</v>
      </c>
      <c r="O18" s="121">
        <f t="shared" si="3"/>
        <v>0</v>
      </c>
      <c r="P18" s="121">
        <f t="shared" si="3"/>
        <v>200</v>
      </c>
      <c r="Q18" s="118">
        <f t="shared" si="3"/>
        <v>0</v>
      </c>
      <c r="R18" s="34"/>
      <c r="S18" s="34"/>
      <c r="T18" s="34"/>
      <c r="U18" s="34"/>
      <c r="V18" s="34"/>
      <c r="W18" s="34"/>
      <c r="X18" s="34"/>
      <c r="Y18" s="34"/>
    </row>
    <row r="19" spans="1:25" s="35" customFormat="1" ht="34.5" customHeight="1">
      <c r="A19" s="242"/>
      <c r="B19" s="243"/>
      <c r="C19" s="243"/>
      <c r="D19" s="244"/>
      <c r="E19" s="119" t="s">
        <v>15</v>
      </c>
      <c r="F19" s="118"/>
      <c r="G19" s="121"/>
      <c r="H19" s="121"/>
      <c r="I19" s="121"/>
      <c r="J19" s="121"/>
      <c r="K19" s="121"/>
      <c r="L19" s="121"/>
      <c r="M19" s="117">
        <v>0</v>
      </c>
      <c r="N19" s="117"/>
      <c r="O19" s="117">
        <v>0</v>
      </c>
      <c r="P19" s="117">
        <v>0</v>
      </c>
      <c r="Q19" s="119"/>
      <c r="R19" s="34"/>
      <c r="S19" s="34"/>
      <c r="T19" s="34"/>
      <c r="U19" s="34"/>
      <c r="V19" s="34"/>
      <c r="W19" s="34"/>
      <c r="X19" s="34"/>
      <c r="Y19" s="34"/>
    </row>
    <row r="20" spans="1:25" s="90" customFormat="1" ht="15.75" customHeight="1">
      <c r="A20" s="115"/>
      <c r="B20" s="245" t="s">
        <v>18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107"/>
      <c r="S20" s="107"/>
      <c r="T20" s="107"/>
      <c r="U20" s="107"/>
      <c r="V20" s="107"/>
      <c r="W20" s="107"/>
      <c r="X20" s="107"/>
      <c r="Y20" s="107"/>
    </row>
    <row r="21" spans="1:17" s="10" customFormat="1" ht="17.25" customHeight="1">
      <c r="A21" s="153" t="s">
        <v>19</v>
      </c>
      <c r="B21" s="156" t="s">
        <v>146</v>
      </c>
      <c r="C21" s="169">
        <v>2013</v>
      </c>
      <c r="D21" s="169" t="s">
        <v>159</v>
      </c>
      <c r="E21" s="8" t="s">
        <v>11</v>
      </c>
      <c r="F21" s="9">
        <f>SUM(G21:Q21)</f>
        <v>200</v>
      </c>
      <c r="G21" s="9">
        <f>SUM(G22:G24)</f>
        <v>200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s="5" customFormat="1" ht="21" customHeight="1">
      <c r="A22" s="154"/>
      <c r="B22" s="157"/>
      <c r="C22" s="170"/>
      <c r="D22" s="170"/>
      <c r="E22" s="11" t="s">
        <v>13</v>
      </c>
      <c r="F22" s="14"/>
      <c r="G22" s="12"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>
        <v>0</v>
      </c>
    </row>
    <row r="23" spans="1:17" s="5" customFormat="1" ht="21" customHeight="1">
      <c r="A23" s="154"/>
      <c r="B23" s="157"/>
      <c r="C23" s="170"/>
      <c r="D23" s="170"/>
      <c r="E23" s="11" t="s">
        <v>14</v>
      </c>
      <c r="F23" s="12">
        <f>SUM(G23:Q23)</f>
        <v>200</v>
      </c>
      <c r="G23" s="12">
        <v>200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5" customFormat="1" ht="36" customHeight="1">
      <c r="A24" s="155"/>
      <c r="B24" s="158"/>
      <c r="C24" s="171"/>
      <c r="D24" s="171"/>
      <c r="E24" s="11" t="s">
        <v>15</v>
      </c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25" s="28" customFormat="1" ht="15.75" customHeight="1">
      <c r="A25" s="236" t="s">
        <v>34</v>
      </c>
      <c r="B25" s="237"/>
      <c r="C25" s="237"/>
      <c r="D25" s="238"/>
      <c r="E25" s="120" t="s">
        <v>11</v>
      </c>
      <c r="F25" s="116">
        <v>200</v>
      </c>
      <c r="G25" s="116">
        <v>200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27"/>
      <c r="S25" s="27"/>
      <c r="T25" s="27"/>
      <c r="U25" s="27"/>
      <c r="V25" s="27"/>
      <c r="W25" s="27"/>
      <c r="X25" s="27"/>
      <c r="Y25" s="27"/>
    </row>
    <row r="26" spans="1:25" s="35" customFormat="1" ht="15" customHeight="1">
      <c r="A26" s="239"/>
      <c r="B26" s="240"/>
      <c r="C26" s="240"/>
      <c r="D26" s="241"/>
      <c r="E26" s="119" t="s">
        <v>13</v>
      </c>
      <c r="F26" s="118"/>
      <c r="G26" s="121"/>
      <c r="H26" s="118"/>
      <c r="I26" s="118"/>
      <c r="J26" s="118"/>
      <c r="K26" s="118"/>
      <c r="L26" s="118"/>
      <c r="M26" s="119">
        <v>0</v>
      </c>
      <c r="N26" s="119"/>
      <c r="O26" s="119">
        <v>0</v>
      </c>
      <c r="P26" s="119">
        <v>0</v>
      </c>
      <c r="Q26" s="119">
        <v>0</v>
      </c>
      <c r="R26" s="34"/>
      <c r="S26" s="34"/>
      <c r="T26" s="34"/>
      <c r="U26" s="34"/>
      <c r="V26" s="34"/>
      <c r="W26" s="34"/>
      <c r="X26" s="34"/>
      <c r="Y26" s="34"/>
    </row>
    <row r="27" spans="1:25" s="35" customFormat="1" ht="15" customHeight="1">
      <c r="A27" s="239"/>
      <c r="B27" s="240"/>
      <c r="C27" s="240"/>
      <c r="D27" s="241"/>
      <c r="E27" s="119" t="s">
        <v>14</v>
      </c>
      <c r="F27" s="121">
        <v>200</v>
      </c>
      <c r="G27" s="121">
        <v>200</v>
      </c>
      <c r="H27" s="118"/>
      <c r="I27" s="118"/>
      <c r="J27" s="118"/>
      <c r="K27" s="118"/>
      <c r="L27" s="118"/>
      <c r="M27" s="119"/>
      <c r="N27" s="119">
        <v>0</v>
      </c>
      <c r="O27" s="119">
        <v>0</v>
      </c>
      <c r="P27" s="119">
        <v>0</v>
      </c>
      <c r="Q27" s="119">
        <v>0</v>
      </c>
      <c r="R27" s="34"/>
      <c r="S27" s="34"/>
      <c r="T27" s="34"/>
      <c r="U27" s="34"/>
      <c r="V27" s="34"/>
      <c r="W27" s="34"/>
      <c r="X27" s="34"/>
      <c r="Y27" s="34"/>
    </row>
    <row r="28" spans="1:25" s="35" customFormat="1" ht="15.75">
      <c r="A28" s="242"/>
      <c r="B28" s="243"/>
      <c r="C28" s="243"/>
      <c r="D28" s="244"/>
      <c r="E28" s="119" t="s">
        <v>15</v>
      </c>
      <c r="F28" s="118"/>
      <c r="G28" s="121"/>
      <c r="H28" s="118"/>
      <c r="I28" s="118"/>
      <c r="J28" s="118"/>
      <c r="K28" s="118"/>
      <c r="L28" s="118"/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34"/>
      <c r="S28" s="34"/>
      <c r="T28" s="34"/>
      <c r="U28" s="34"/>
      <c r="V28" s="34"/>
      <c r="W28" s="34"/>
      <c r="X28" s="34"/>
      <c r="Y28" s="34"/>
    </row>
    <row r="29" spans="1:17" s="90" customFormat="1" ht="15.75">
      <c r="A29" s="98"/>
      <c r="B29" s="216" t="s">
        <v>20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</row>
    <row r="30" spans="1:17" s="35" customFormat="1" ht="15.75" customHeight="1">
      <c r="A30" s="273" t="s">
        <v>21</v>
      </c>
      <c r="B30" s="276" t="s">
        <v>41</v>
      </c>
      <c r="C30" s="279" t="s">
        <v>180</v>
      </c>
      <c r="D30" s="264" t="s">
        <v>171</v>
      </c>
      <c r="E30" s="45" t="s">
        <v>11</v>
      </c>
      <c r="F30" s="9">
        <f aca="true" t="shared" si="4" ref="F30:Q30">SUM(F31:F33)</f>
        <v>23000</v>
      </c>
      <c r="G30" s="9">
        <f t="shared" si="4"/>
        <v>0</v>
      </c>
      <c r="H30" s="9">
        <f t="shared" si="4"/>
        <v>400</v>
      </c>
      <c r="I30" s="9">
        <f t="shared" si="4"/>
        <v>3400</v>
      </c>
      <c r="J30" s="9">
        <f t="shared" si="4"/>
        <v>5400</v>
      </c>
      <c r="K30" s="9">
        <f t="shared" si="4"/>
        <v>5400</v>
      </c>
      <c r="L30" s="9">
        <f t="shared" si="4"/>
        <v>2400</v>
      </c>
      <c r="M30" s="9">
        <f t="shared" si="4"/>
        <v>2400</v>
      </c>
      <c r="N30" s="9">
        <f t="shared" si="4"/>
        <v>2400</v>
      </c>
      <c r="O30" s="9">
        <f t="shared" si="4"/>
        <v>400</v>
      </c>
      <c r="P30" s="9">
        <f t="shared" si="4"/>
        <v>400</v>
      </c>
      <c r="Q30" s="9">
        <f t="shared" si="4"/>
        <v>400</v>
      </c>
    </row>
    <row r="31" spans="1:17" s="31" customFormat="1" ht="15.75">
      <c r="A31" s="274"/>
      <c r="B31" s="277"/>
      <c r="C31" s="280"/>
      <c r="D31" s="265"/>
      <c r="E31" s="103" t="s">
        <v>13</v>
      </c>
      <c r="F31" s="46"/>
      <c r="G31" s="46"/>
      <c r="H31" s="46"/>
      <c r="I31" s="46"/>
      <c r="J31" s="46"/>
      <c r="K31" s="46"/>
      <c r="L31" s="29">
        <v>0</v>
      </c>
      <c r="M31" s="46"/>
      <c r="N31" s="46"/>
      <c r="O31" s="46"/>
      <c r="P31" s="46"/>
      <c r="Q31" s="46"/>
    </row>
    <row r="32" spans="1:17" s="31" customFormat="1" ht="15.75">
      <c r="A32" s="274"/>
      <c r="B32" s="277"/>
      <c r="C32" s="280"/>
      <c r="D32" s="265"/>
      <c r="E32" s="103" t="s">
        <v>14</v>
      </c>
      <c r="F32" s="46">
        <f>SUM(G32:Q32)</f>
        <v>23000</v>
      </c>
      <c r="G32" s="46">
        <f>G36+G40+G44+G48</f>
        <v>0</v>
      </c>
      <c r="H32" s="46">
        <f aca="true" t="shared" si="5" ref="H32:Q32">H36+H40+H44+H48</f>
        <v>400</v>
      </c>
      <c r="I32" s="46">
        <f t="shared" si="5"/>
        <v>3400</v>
      </c>
      <c r="J32" s="46">
        <f t="shared" si="5"/>
        <v>5400</v>
      </c>
      <c r="K32" s="46">
        <f t="shared" si="5"/>
        <v>5400</v>
      </c>
      <c r="L32" s="46">
        <f t="shared" si="5"/>
        <v>2400</v>
      </c>
      <c r="M32" s="46">
        <f t="shared" si="5"/>
        <v>2400</v>
      </c>
      <c r="N32" s="46">
        <f t="shared" si="5"/>
        <v>2400</v>
      </c>
      <c r="O32" s="46">
        <f t="shared" si="5"/>
        <v>400</v>
      </c>
      <c r="P32" s="46">
        <f t="shared" si="5"/>
        <v>400</v>
      </c>
      <c r="Q32" s="46">
        <f t="shared" si="5"/>
        <v>400</v>
      </c>
    </row>
    <row r="33" spans="1:17" s="31" customFormat="1" ht="15.75">
      <c r="A33" s="275"/>
      <c r="B33" s="278"/>
      <c r="C33" s="281"/>
      <c r="D33" s="266"/>
      <c r="E33" s="103" t="s">
        <v>15</v>
      </c>
      <c r="F33" s="46"/>
      <c r="G33" s="46"/>
      <c r="H33" s="46"/>
      <c r="I33" s="46"/>
      <c r="J33" s="46"/>
      <c r="K33" s="46"/>
      <c r="L33" s="29">
        <v>0</v>
      </c>
      <c r="M33" s="46"/>
      <c r="N33" s="46"/>
      <c r="O33" s="46"/>
      <c r="P33" s="46"/>
      <c r="Q33" s="46"/>
    </row>
    <row r="34" spans="1:17" s="33" customFormat="1" ht="16.5" customHeight="1">
      <c r="A34" s="194" t="s">
        <v>22</v>
      </c>
      <c r="B34" s="197" t="s">
        <v>190</v>
      </c>
      <c r="C34" s="200" t="s">
        <v>191</v>
      </c>
      <c r="D34" s="264" t="s">
        <v>171</v>
      </c>
      <c r="E34" s="45" t="s">
        <v>11</v>
      </c>
      <c r="F34" s="37">
        <f aca="true" t="shared" si="6" ref="F34:N34">SUM(F35:F37)</f>
        <v>11000</v>
      </c>
      <c r="G34" s="37">
        <f t="shared" si="6"/>
        <v>0</v>
      </c>
      <c r="H34" s="37">
        <f t="shared" si="6"/>
        <v>0</v>
      </c>
      <c r="I34" s="37">
        <f t="shared" si="6"/>
        <v>1000</v>
      </c>
      <c r="J34" s="37">
        <f t="shared" si="6"/>
        <v>2000</v>
      </c>
      <c r="K34" s="37">
        <f t="shared" si="6"/>
        <v>2000</v>
      </c>
      <c r="L34" s="37">
        <f t="shared" si="6"/>
        <v>2000</v>
      </c>
      <c r="M34" s="37">
        <f t="shared" si="6"/>
        <v>2000</v>
      </c>
      <c r="N34" s="37">
        <f t="shared" si="6"/>
        <v>2000</v>
      </c>
      <c r="O34" s="37">
        <v>0</v>
      </c>
      <c r="P34" s="37">
        <v>0</v>
      </c>
      <c r="Q34" s="37">
        <v>0</v>
      </c>
    </row>
    <row r="35" spans="1:17" s="31" customFormat="1" ht="15.75">
      <c r="A35" s="195"/>
      <c r="B35" s="198"/>
      <c r="C35" s="201"/>
      <c r="D35" s="265"/>
      <c r="E35" s="103" t="s">
        <v>13</v>
      </c>
      <c r="F35" s="29"/>
      <c r="G35" s="29"/>
      <c r="H35" s="29"/>
      <c r="I35" s="29"/>
      <c r="J35" s="29"/>
      <c r="K35" s="29"/>
      <c r="L35" s="29">
        <v>0</v>
      </c>
      <c r="M35" s="12"/>
      <c r="N35" s="12"/>
      <c r="O35" s="12"/>
      <c r="P35" s="29"/>
      <c r="Q35" s="29"/>
    </row>
    <row r="36" spans="1:17" s="31" customFormat="1" ht="15.75">
      <c r="A36" s="195"/>
      <c r="B36" s="198"/>
      <c r="C36" s="201"/>
      <c r="D36" s="265"/>
      <c r="E36" s="103" t="s">
        <v>14</v>
      </c>
      <c r="F36" s="29">
        <f>SUM(G36:Q36)</f>
        <v>11000</v>
      </c>
      <c r="G36" s="29"/>
      <c r="H36" s="29"/>
      <c r="I36" s="29">
        <v>1000</v>
      </c>
      <c r="J36" s="29">
        <v>2000</v>
      </c>
      <c r="K36" s="29">
        <v>2000</v>
      </c>
      <c r="L36" s="29">
        <v>2000</v>
      </c>
      <c r="M36" s="12">
        <v>2000</v>
      </c>
      <c r="N36" s="12">
        <v>2000</v>
      </c>
      <c r="O36" s="12"/>
      <c r="P36" s="29"/>
      <c r="Q36" s="29"/>
    </row>
    <row r="37" spans="1:17" s="31" customFormat="1" ht="15.75">
      <c r="A37" s="196"/>
      <c r="B37" s="199"/>
      <c r="C37" s="202"/>
      <c r="D37" s="266"/>
      <c r="E37" s="103" t="s">
        <v>15</v>
      </c>
      <c r="F37" s="29"/>
      <c r="G37" s="29"/>
      <c r="H37" s="29"/>
      <c r="I37" s="29"/>
      <c r="J37" s="29"/>
      <c r="K37" s="29"/>
      <c r="L37" s="29">
        <v>0</v>
      </c>
      <c r="M37" s="12"/>
      <c r="N37" s="12"/>
      <c r="O37" s="12"/>
      <c r="P37" s="29"/>
      <c r="Q37" s="29"/>
    </row>
    <row r="38" spans="1:17" s="33" customFormat="1" ht="16.5" customHeight="1">
      <c r="A38" s="194" t="s">
        <v>23</v>
      </c>
      <c r="B38" s="197" t="s">
        <v>174</v>
      </c>
      <c r="C38" s="200" t="s">
        <v>192</v>
      </c>
      <c r="D38" s="264" t="s">
        <v>171</v>
      </c>
      <c r="E38" s="45" t="s">
        <v>11</v>
      </c>
      <c r="F38" s="37">
        <f aca="true" t="shared" si="7" ref="F38:P38">SUM(F39:F41)</f>
        <v>2000</v>
      </c>
      <c r="G38" s="37">
        <f t="shared" si="7"/>
        <v>0</v>
      </c>
      <c r="H38" s="37">
        <f t="shared" si="7"/>
        <v>200</v>
      </c>
      <c r="I38" s="37">
        <f t="shared" si="7"/>
        <v>200</v>
      </c>
      <c r="J38" s="37">
        <f t="shared" si="7"/>
        <v>200</v>
      </c>
      <c r="K38" s="37">
        <f t="shared" si="7"/>
        <v>200</v>
      </c>
      <c r="L38" s="37">
        <f t="shared" si="7"/>
        <v>200</v>
      </c>
      <c r="M38" s="37">
        <f t="shared" si="7"/>
        <v>200</v>
      </c>
      <c r="N38" s="37">
        <f t="shared" si="7"/>
        <v>200</v>
      </c>
      <c r="O38" s="37">
        <f t="shared" si="7"/>
        <v>200</v>
      </c>
      <c r="P38" s="37">
        <f t="shared" si="7"/>
        <v>200</v>
      </c>
      <c r="Q38" s="37">
        <f>SUM(Q39:Q41)</f>
        <v>200</v>
      </c>
    </row>
    <row r="39" spans="1:17" s="31" customFormat="1" ht="15.75">
      <c r="A39" s="195"/>
      <c r="B39" s="198"/>
      <c r="C39" s="201"/>
      <c r="D39" s="265"/>
      <c r="E39" s="124" t="s">
        <v>13</v>
      </c>
      <c r="F39" s="29"/>
      <c r="G39" s="29"/>
      <c r="H39" s="29"/>
      <c r="I39" s="29"/>
      <c r="J39" s="29"/>
      <c r="K39" s="29"/>
      <c r="L39" s="29">
        <v>0</v>
      </c>
      <c r="M39" s="12"/>
      <c r="N39" s="12"/>
      <c r="O39" s="12"/>
      <c r="P39" s="29"/>
      <c r="Q39" s="29"/>
    </row>
    <row r="40" spans="1:17" s="31" customFormat="1" ht="15.75">
      <c r="A40" s="195"/>
      <c r="B40" s="198"/>
      <c r="C40" s="201"/>
      <c r="D40" s="265"/>
      <c r="E40" s="124" t="s">
        <v>14</v>
      </c>
      <c r="F40" s="29">
        <f>SUM(G40:Q40)</f>
        <v>2000</v>
      </c>
      <c r="G40" s="29"/>
      <c r="H40" s="29">
        <v>200</v>
      </c>
      <c r="I40" s="29">
        <v>200</v>
      </c>
      <c r="J40" s="29">
        <v>200</v>
      </c>
      <c r="K40" s="29">
        <v>200</v>
      </c>
      <c r="L40" s="29">
        <v>200</v>
      </c>
      <c r="M40" s="29">
        <v>200</v>
      </c>
      <c r="N40" s="29">
        <v>200</v>
      </c>
      <c r="O40" s="29">
        <v>200</v>
      </c>
      <c r="P40" s="29">
        <v>200</v>
      </c>
      <c r="Q40" s="29">
        <v>200</v>
      </c>
    </row>
    <row r="41" spans="1:17" s="31" customFormat="1" ht="15.75">
      <c r="A41" s="196"/>
      <c r="B41" s="199"/>
      <c r="C41" s="202"/>
      <c r="D41" s="266"/>
      <c r="E41" s="124" t="s">
        <v>15</v>
      </c>
      <c r="F41" s="29"/>
      <c r="G41" s="29"/>
      <c r="H41" s="29"/>
      <c r="I41" s="29"/>
      <c r="J41" s="29"/>
      <c r="K41" s="29"/>
      <c r="L41" s="29">
        <v>0</v>
      </c>
      <c r="M41" s="12"/>
      <c r="N41" s="12"/>
      <c r="O41" s="12"/>
      <c r="P41" s="29"/>
      <c r="Q41" s="29"/>
    </row>
    <row r="42" spans="1:17" s="33" customFormat="1" ht="16.5" customHeight="1">
      <c r="A42" s="194" t="s">
        <v>42</v>
      </c>
      <c r="B42" s="197" t="s">
        <v>173</v>
      </c>
      <c r="C42" s="200" t="s">
        <v>192</v>
      </c>
      <c r="D42" s="264" t="s">
        <v>171</v>
      </c>
      <c r="E42" s="45" t="s">
        <v>11</v>
      </c>
      <c r="F42" s="37">
        <f aca="true" t="shared" si="8" ref="F42:Q42">SUM(F43:F45)</f>
        <v>2000</v>
      </c>
      <c r="G42" s="37">
        <f t="shared" si="8"/>
        <v>0</v>
      </c>
      <c r="H42" s="37">
        <f t="shared" si="8"/>
        <v>200</v>
      </c>
      <c r="I42" s="37">
        <f t="shared" si="8"/>
        <v>200</v>
      </c>
      <c r="J42" s="37">
        <f t="shared" si="8"/>
        <v>200</v>
      </c>
      <c r="K42" s="37">
        <f t="shared" si="8"/>
        <v>200</v>
      </c>
      <c r="L42" s="37">
        <f t="shared" si="8"/>
        <v>200</v>
      </c>
      <c r="M42" s="37">
        <f t="shared" si="8"/>
        <v>200</v>
      </c>
      <c r="N42" s="37">
        <f t="shared" si="8"/>
        <v>200</v>
      </c>
      <c r="O42" s="37">
        <f t="shared" si="8"/>
        <v>200</v>
      </c>
      <c r="P42" s="37">
        <f t="shared" si="8"/>
        <v>200</v>
      </c>
      <c r="Q42" s="37">
        <f t="shared" si="8"/>
        <v>200</v>
      </c>
    </row>
    <row r="43" spans="1:17" s="31" customFormat="1" ht="15.75">
      <c r="A43" s="195"/>
      <c r="B43" s="198"/>
      <c r="C43" s="201"/>
      <c r="D43" s="265"/>
      <c r="E43" s="124" t="s">
        <v>13</v>
      </c>
      <c r="F43" s="29"/>
      <c r="G43" s="29"/>
      <c r="H43" s="29"/>
      <c r="I43" s="29"/>
      <c r="J43" s="29"/>
      <c r="K43" s="29"/>
      <c r="L43" s="29">
        <v>0</v>
      </c>
      <c r="M43" s="12"/>
      <c r="N43" s="12"/>
      <c r="O43" s="12"/>
      <c r="P43" s="29"/>
      <c r="Q43" s="29"/>
    </row>
    <row r="44" spans="1:17" s="31" customFormat="1" ht="15.75">
      <c r="A44" s="195"/>
      <c r="B44" s="198"/>
      <c r="C44" s="201"/>
      <c r="D44" s="265"/>
      <c r="E44" s="124" t="s">
        <v>14</v>
      </c>
      <c r="F44" s="29">
        <f>SUM(G44:Q44)</f>
        <v>2000</v>
      </c>
      <c r="G44" s="29"/>
      <c r="H44" s="29">
        <v>200</v>
      </c>
      <c r="I44" s="29">
        <v>200</v>
      </c>
      <c r="J44" s="29">
        <v>200</v>
      </c>
      <c r="K44" s="29">
        <v>200</v>
      </c>
      <c r="L44" s="29">
        <v>200</v>
      </c>
      <c r="M44" s="29">
        <v>200</v>
      </c>
      <c r="N44" s="29">
        <v>200</v>
      </c>
      <c r="O44" s="29">
        <v>200</v>
      </c>
      <c r="P44" s="29">
        <v>200</v>
      </c>
      <c r="Q44" s="29">
        <v>200</v>
      </c>
    </row>
    <row r="45" spans="1:17" s="31" customFormat="1" ht="15.75">
      <c r="A45" s="196"/>
      <c r="B45" s="199"/>
      <c r="C45" s="202"/>
      <c r="D45" s="266"/>
      <c r="E45" s="124" t="s">
        <v>15</v>
      </c>
      <c r="F45" s="29"/>
      <c r="G45" s="29"/>
      <c r="H45" s="29"/>
      <c r="I45" s="29"/>
      <c r="J45" s="29"/>
      <c r="K45" s="29"/>
      <c r="L45" s="29">
        <v>0</v>
      </c>
      <c r="M45" s="12"/>
      <c r="N45" s="12"/>
      <c r="O45" s="12"/>
      <c r="P45" s="29"/>
      <c r="Q45" s="29"/>
    </row>
    <row r="46" spans="1:17" s="33" customFormat="1" ht="16.5" customHeight="1">
      <c r="A46" s="194" t="s">
        <v>141</v>
      </c>
      <c r="B46" s="197" t="s">
        <v>193</v>
      </c>
      <c r="C46" s="200" t="s">
        <v>189</v>
      </c>
      <c r="D46" s="264" t="s">
        <v>171</v>
      </c>
      <c r="E46" s="45" t="s">
        <v>11</v>
      </c>
      <c r="F46" s="37">
        <f aca="true" t="shared" si="9" ref="F46:Q46">SUM(F47:F49)</f>
        <v>8000</v>
      </c>
      <c r="G46" s="37">
        <f t="shared" si="9"/>
        <v>0</v>
      </c>
      <c r="H46" s="37">
        <f t="shared" si="9"/>
        <v>0</v>
      </c>
      <c r="I46" s="37">
        <f t="shared" si="9"/>
        <v>2000</v>
      </c>
      <c r="J46" s="37">
        <f t="shared" si="9"/>
        <v>3000</v>
      </c>
      <c r="K46" s="37">
        <f t="shared" si="9"/>
        <v>3000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37">
        <f t="shared" si="9"/>
        <v>0</v>
      </c>
      <c r="Q46" s="37">
        <f t="shared" si="9"/>
        <v>0</v>
      </c>
    </row>
    <row r="47" spans="1:17" s="31" customFormat="1" ht="15.75">
      <c r="A47" s="195"/>
      <c r="B47" s="198"/>
      <c r="C47" s="201"/>
      <c r="D47" s="265"/>
      <c r="E47" s="133" t="s">
        <v>13</v>
      </c>
      <c r="F47" s="29"/>
      <c r="G47" s="29"/>
      <c r="H47" s="29"/>
      <c r="I47" s="29"/>
      <c r="J47" s="29"/>
      <c r="K47" s="29"/>
      <c r="L47" s="29">
        <v>0</v>
      </c>
      <c r="M47" s="12"/>
      <c r="N47" s="12"/>
      <c r="O47" s="12"/>
      <c r="P47" s="29"/>
      <c r="Q47" s="29"/>
    </row>
    <row r="48" spans="1:17" s="31" customFormat="1" ht="15.75">
      <c r="A48" s="195"/>
      <c r="B48" s="198"/>
      <c r="C48" s="201"/>
      <c r="D48" s="265"/>
      <c r="E48" s="133" t="s">
        <v>14</v>
      </c>
      <c r="F48" s="29">
        <f>SUM(G48:Q48)</f>
        <v>8000</v>
      </c>
      <c r="G48" s="29"/>
      <c r="H48" s="29"/>
      <c r="I48" s="29">
        <v>2000</v>
      </c>
      <c r="J48" s="29">
        <v>3000</v>
      </c>
      <c r="K48" s="29">
        <v>3000</v>
      </c>
      <c r="L48" s="29"/>
      <c r="M48" s="12"/>
      <c r="N48" s="12"/>
      <c r="O48" s="12"/>
      <c r="P48" s="29"/>
      <c r="Q48" s="29"/>
    </row>
    <row r="49" spans="1:17" s="31" customFormat="1" ht="15.75">
      <c r="A49" s="196"/>
      <c r="B49" s="199"/>
      <c r="C49" s="202"/>
      <c r="D49" s="266"/>
      <c r="E49" s="133" t="s">
        <v>15</v>
      </c>
      <c r="F49" s="29"/>
      <c r="G49" s="29"/>
      <c r="H49" s="29"/>
      <c r="I49" s="29"/>
      <c r="J49" s="29"/>
      <c r="K49" s="29"/>
      <c r="L49" s="29">
        <v>0</v>
      </c>
      <c r="M49" s="12"/>
      <c r="N49" s="12"/>
      <c r="O49" s="12"/>
      <c r="P49" s="29"/>
      <c r="Q49" s="29"/>
    </row>
    <row r="50" spans="1:17" s="31" customFormat="1" ht="18.75" customHeight="1">
      <c r="A50" s="273" t="s">
        <v>24</v>
      </c>
      <c r="B50" s="146" t="s">
        <v>43</v>
      </c>
      <c r="C50" s="279" t="s">
        <v>180</v>
      </c>
      <c r="D50" s="264" t="s">
        <v>171</v>
      </c>
      <c r="E50" s="47" t="s">
        <v>11</v>
      </c>
      <c r="F50" s="9">
        <f aca="true" t="shared" si="10" ref="F50:Q50">SUM(F51:F53)</f>
        <v>96000</v>
      </c>
      <c r="G50" s="9">
        <f t="shared" si="10"/>
        <v>0</v>
      </c>
      <c r="H50" s="9">
        <f t="shared" si="10"/>
        <v>3000</v>
      </c>
      <c r="I50" s="9">
        <f t="shared" si="10"/>
        <v>5000</v>
      </c>
      <c r="J50" s="9">
        <f t="shared" si="10"/>
        <v>7000</v>
      </c>
      <c r="K50" s="9">
        <f t="shared" si="10"/>
        <v>9000</v>
      </c>
      <c r="L50" s="9">
        <f t="shared" si="10"/>
        <v>9000</v>
      </c>
      <c r="M50" s="9">
        <f t="shared" si="10"/>
        <v>9000</v>
      </c>
      <c r="N50" s="9">
        <f t="shared" si="10"/>
        <v>9000</v>
      </c>
      <c r="O50" s="9">
        <f t="shared" si="10"/>
        <v>15000</v>
      </c>
      <c r="P50" s="9">
        <f t="shared" si="10"/>
        <v>15000</v>
      </c>
      <c r="Q50" s="9">
        <f t="shared" si="10"/>
        <v>15000</v>
      </c>
    </row>
    <row r="51" spans="1:17" s="31" customFormat="1" ht="18.75" customHeight="1">
      <c r="A51" s="274"/>
      <c r="B51" s="282"/>
      <c r="C51" s="280"/>
      <c r="D51" s="265"/>
      <c r="E51" s="103" t="s">
        <v>13</v>
      </c>
      <c r="F51" s="46"/>
      <c r="G51" s="46"/>
      <c r="H51" s="46"/>
      <c r="I51" s="46"/>
      <c r="J51" s="46"/>
      <c r="K51" s="46"/>
      <c r="L51" s="46"/>
      <c r="M51" s="29"/>
      <c r="N51" s="29"/>
      <c r="O51" s="29"/>
      <c r="P51" s="29"/>
      <c r="Q51" s="29"/>
    </row>
    <row r="52" spans="1:17" s="31" customFormat="1" ht="18.75" customHeight="1">
      <c r="A52" s="274"/>
      <c r="B52" s="282"/>
      <c r="C52" s="280"/>
      <c r="D52" s="265"/>
      <c r="E52" s="103" t="s">
        <v>14</v>
      </c>
      <c r="F52" s="46">
        <f>SUM(G52:Q52)</f>
        <v>96000</v>
      </c>
      <c r="G52" s="46">
        <f>G56</f>
        <v>0</v>
      </c>
      <c r="H52" s="46">
        <f aca="true" t="shared" si="11" ref="H52:Q52">H56</f>
        <v>3000</v>
      </c>
      <c r="I52" s="46">
        <f t="shared" si="11"/>
        <v>5000</v>
      </c>
      <c r="J52" s="46">
        <f t="shared" si="11"/>
        <v>7000</v>
      </c>
      <c r="K52" s="46">
        <f t="shared" si="11"/>
        <v>9000</v>
      </c>
      <c r="L52" s="46">
        <f t="shared" si="11"/>
        <v>9000</v>
      </c>
      <c r="M52" s="46">
        <f t="shared" si="11"/>
        <v>9000</v>
      </c>
      <c r="N52" s="46">
        <f t="shared" si="11"/>
        <v>9000</v>
      </c>
      <c r="O52" s="46">
        <f t="shared" si="11"/>
        <v>15000</v>
      </c>
      <c r="P52" s="46">
        <f t="shared" si="11"/>
        <v>15000</v>
      </c>
      <c r="Q52" s="46">
        <f t="shared" si="11"/>
        <v>15000</v>
      </c>
    </row>
    <row r="53" spans="1:17" s="31" customFormat="1" ht="39.75" customHeight="1">
      <c r="A53" s="275"/>
      <c r="B53" s="147"/>
      <c r="C53" s="281"/>
      <c r="D53" s="266"/>
      <c r="E53" s="103" t="s">
        <v>15</v>
      </c>
      <c r="F53" s="46"/>
      <c r="G53" s="46"/>
      <c r="H53" s="46"/>
      <c r="I53" s="46"/>
      <c r="J53" s="46"/>
      <c r="K53" s="46"/>
      <c r="L53" s="46"/>
      <c r="M53" s="29"/>
      <c r="N53" s="29"/>
      <c r="O53" s="29"/>
      <c r="P53" s="29"/>
      <c r="Q53" s="29"/>
    </row>
    <row r="54" spans="1:17" s="33" customFormat="1" ht="23.25" customHeight="1" collapsed="1">
      <c r="A54" s="194" t="s">
        <v>25</v>
      </c>
      <c r="B54" s="156" t="s">
        <v>175</v>
      </c>
      <c r="C54" s="200" t="s">
        <v>180</v>
      </c>
      <c r="D54" s="264" t="s">
        <v>171</v>
      </c>
      <c r="E54" s="45" t="s">
        <v>11</v>
      </c>
      <c r="F54" s="37">
        <f>SUM(F55:F57)</f>
        <v>96000</v>
      </c>
      <c r="G54" s="37"/>
      <c r="H54" s="37">
        <f aca="true" t="shared" si="12" ref="H54:P54">SUM(H55:H57)</f>
        <v>3000</v>
      </c>
      <c r="I54" s="37">
        <f t="shared" si="12"/>
        <v>5000</v>
      </c>
      <c r="J54" s="37">
        <f t="shared" si="12"/>
        <v>7000</v>
      </c>
      <c r="K54" s="37">
        <f t="shared" si="12"/>
        <v>9000</v>
      </c>
      <c r="L54" s="37">
        <f t="shared" si="12"/>
        <v>9000</v>
      </c>
      <c r="M54" s="37">
        <f t="shared" si="12"/>
        <v>9000</v>
      </c>
      <c r="N54" s="37">
        <f t="shared" si="12"/>
        <v>9000</v>
      </c>
      <c r="O54" s="37">
        <f t="shared" si="12"/>
        <v>15000</v>
      </c>
      <c r="P54" s="37">
        <f t="shared" si="12"/>
        <v>15000</v>
      </c>
      <c r="Q54" s="37">
        <f>SUM(Q55:Q57)</f>
        <v>15000</v>
      </c>
    </row>
    <row r="55" spans="1:17" s="31" customFormat="1" ht="21" customHeight="1">
      <c r="A55" s="293"/>
      <c r="B55" s="157"/>
      <c r="C55" s="201"/>
      <c r="D55" s="265"/>
      <c r="E55" s="103" t="s">
        <v>13</v>
      </c>
      <c r="F55" s="29"/>
      <c r="G55" s="29"/>
      <c r="H55" s="29"/>
      <c r="I55" s="29"/>
      <c r="J55" s="29"/>
      <c r="K55" s="29"/>
      <c r="L55" s="29">
        <v>0</v>
      </c>
      <c r="M55" s="12"/>
      <c r="N55" s="12"/>
      <c r="O55" s="12"/>
      <c r="P55" s="12"/>
      <c r="Q55" s="12"/>
    </row>
    <row r="56" spans="1:17" s="31" customFormat="1" ht="21" customHeight="1">
      <c r="A56" s="293"/>
      <c r="B56" s="157"/>
      <c r="C56" s="201"/>
      <c r="D56" s="265"/>
      <c r="E56" s="103" t="s">
        <v>14</v>
      </c>
      <c r="F56" s="29">
        <f>SUM(G56:Q56)</f>
        <v>96000</v>
      </c>
      <c r="G56" s="29"/>
      <c r="H56" s="29">
        <v>3000</v>
      </c>
      <c r="I56" s="29">
        <v>5000</v>
      </c>
      <c r="J56" s="29">
        <v>7000</v>
      </c>
      <c r="K56" s="29">
        <v>9000</v>
      </c>
      <c r="L56" s="29">
        <v>9000</v>
      </c>
      <c r="M56" s="29">
        <v>9000</v>
      </c>
      <c r="N56" s="29">
        <v>9000</v>
      </c>
      <c r="O56" s="29">
        <v>15000</v>
      </c>
      <c r="P56" s="29">
        <v>15000</v>
      </c>
      <c r="Q56" s="29">
        <v>15000</v>
      </c>
    </row>
    <row r="57" spans="1:17" s="31" customFormat="1" ht="36.75" customHeight="1">
      <c r="A57" s="294"/>
      <c r="B57" s="158"/>
      <c r="C57" s="202"/>
      <c r="D57" s="266"/>
      <c r="E57" s="103" t="s">
        <v>15</v>
      </c>
      <c r="F57" s="29"/>
      <c r="G57" s="29"/>
      <c r="H57" s="29"/>
      <c r="I57" s="29"/>
      <c r="J57" s="29"/>
      <c r="K57" s="29"/>
      <c r="L57" s="29">
        <v>0</v>
      </c>
      <c r="M57" s="12"/>
      <c r="N57" s="12"/>
      <c r="O57" s="12"/>
      <c r="P57" s="12"/>
      <c r="Q57" s="12"/>
    </row>
    <row r="58" spans="1:27" s="33" customFormat="1" ht="15" customHeight="1" collapsed="1">
      <c r="A58" s="283" t="s">
        <v>44</v>
      </c>
      <c r="B58" s="284"/>
      <c r="C58" s="284"/>
      <c r="D58" s="285"/>
      <c r="E58" s="8" t="s">
        <v>11</v>
      </c>
      <c r="F58" s="9">
        <f aca="true" t="shared" si="13" ref="F58:Q58">SUM(F59:F61)</f>
        <v>119000</v>
      </c>
      <c r="G58" s="9">
        <f t="shared" si="13"/>
        <v>0</v>
      </c>
      <c r="H58" s="9">
        <f t="shared" si="13"/>
        <v>3400</v>
      </c>
      <c r="I58" s="9">
        <f t="shared" si="13"/>
        <v>8400</v>
      </c>
      <c r="J58" s="9">
        <f t="shared" si="13"/>
        <v>12400</v>
      </c>
      <c r="K58" s="9">
        <f t="shared" si="13"/>
        <v>14400</v>
      </c>
      <c r="L58" s="9">
        <f t="shared" si="13"/>
        <v>11400</v>
      </c>
      <c r="M58" s="9">
        <f t="shared" si="13"/>
        <v>11400</v>
      </c>
      <c r="N58" s="9">
        <f t="shared" si="13"/>
        <v>11400</v>
      </c>
      <c r="O58" s="9">
        <f t="shared" si="13"/>
        <v>15400</v>
      </c>
      <c r="P58" s="9">
        <f t="shared" si="13"/>
        <v>15400</v>
      </c>
      <c r="Q58" s="9">
        <f t="shared" si="13"/>
        <v>15400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s="35" customFormat="1" ht="15.75">
      <c r="A59" s="286"/>
      <c r="B59" s="287"/>
      <c r="C59" s="287"/>
      <c r="D59" s="288"/>
      <c r="E59" s="44" t="s">
        <v>13</v>
      </c>
      <c r="F59" s="14"/>
      <c r="G59" s="14"/>
      <c r="H59" s="14"/>
      <c r="I59" s="14"/>
      <c r="J59" s="14"/>
      <c r="K59" s="14"/>
      <c r="L59" s="102">
        <v>0</v>
      </c>
      <c r="M59" s="102"/>
      <c r="N59" s="102"/>
      <c r="O59" s="102"/>
      <c r="P59" s="102"/>
      <c r="Q59" s="102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s="35" customFormat="1" ht="15.75">
      <c r="A60" s="286"/>
      <c r="B60" s="287"/>
      <c r="C60" s="287"/>
      <c r="D60" s="288"/>
      <c r="E60" s="44" t="s">
        <v>14</v>
      </c>
      <c r="F60" s="112">
        <f aca="true" t="shared" si="14" ref="F60:P60">F32+F52</f>
        <v>119000</v>
      </c>
      <c r="G60" s="112">
        <f t="shared" si="14"/>
        <v>0</v>
      </c>
      <c r="H60" s="112">
        <f t="shared" si="14"/>
        <v>3400</v>
      </c>
      <c r="I60" s="112">
        <f t="shared" si="14"/>
        <v>8400</v>
      </c>
      <c r="J60" s="112">
        <f t="shared" si="14"/>
        <v>12400</v>
      </c>
      <c r="K60" s="112">
        <f t="shared" si="14"/>
        <v>14400</v>
      </c>
      <c r="L60" s="112">
        <f t="shared" si="14"/>
        <v>11400</v>
      </c>
      <c r="M60" s="112">
        <f t="shared" si="14"/>
        <v>11400</v>
      </c>
      <c r="N60" s="112">
        <f t="shared" si="14"/>
        <v>11400</v>
      </c>
      <c r="O60" s="112">
        <f t="shared" si="14"/>
        <v>15400</v>
      </c>
      <c r="P60" s="112">
        <f t="shared" si="14"/>
        <v>15400</v>
      </c>
      <c r="Q60" s="112">
        <f>Q32+Q52</f>
        <v>15400</v>
      </c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s="35" customFormat="1" ht="34.5" customHeight="1">
      <c r="A61" s="289"/>
      <c r="B61" s="290"/>
      <c r="C61" s="290"/>
      <c r="D61" s="291"/>
      <c r="E61" s="44" t="s">
        <v>15</v>
      </c>
      <c r="F61" s="14"/>
      <c r="G61" s="14"/>
      <c r="H61" s="14"/>
      <c r="I61" s="14"/>
      <c r="J61" s="14"/>
      <c r="K61" s="14"/>
      <c r="L61" s="102">
        <v>0</v>
      </c>
      <c r="M61" s="102"/>
      <c r="N61" s="102"/>
      <c r="O61" s="102"/>
      <c r="P61" s="102"/>
      <c r="Q61" s="102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:17" s="90" customFormat="1" ht="27.75" customHeight="1" collapsed="1">
      <c r="A62" s="92"/>
      <c r="B62" s="292" t="str">
        <f>'Приложение 3'!B50:Q50</f>
        <v>Задача 4: Повышение инвестиционной привлекательности коммунальной инфраструктуры муниципального образования 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</row>
    <row r="63" spans="1:17" s="33" customFormat="1" ht="16.5" customHeight="1">
      <c r="A63" s="194" t="s">
        <v>26</v>
      </c>
      <c r="B63" s="156" t="s">
        <v>161</v>
      </c>
      <c r="C63" s="200" t="s">
        <v>180</v>
      </c>
      <c r="D63" s="159" t="s">
        <v>172</v>
      </c>
      <c r="E63" s="45" t="s">
        <v>11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</row>
    <row r="64" spans="1:17" s="31" customFormat="1" ht="19.5" customHeight="1">
      <c r="A64" s="293"/>
      <c r="B64" s="157"/>
      <c r="C64" s="201"/>
      <c r="D64" s="160"/>
      <c r="E64" s="103" t="s">
        <v>13</v>
      </c>
      <c r="F64" s="14">
        <v>0</v>
      </c>
      <c r="G64" s="14"/>
      <c r="H64" s="14"/>
      <c r="I64" s="14"/>
      <c r="J64" s="14"/>
      <c r="K64" s="14"/>
      <c r="L64" s="29"/>
      <c r="M64" s="29"/>
      <c r="N64" s="29"/>
      <c r="O64" s="29"/>
      <c r="P64" s="29"/>
      <c r="Q64" s="29"/>
    </row>
    <row r="65" spans="1:17" s="31" customFormat="1" ht="19.5" customHeight="1">
      <c r="A65" s="293"/>
      <c r="B65" s="157"/>
      <c r="C65" s="201"/>
      <c r="D65" s="160"/>
      <c r="E65" s="103" t="s">
        <v>14</v>
      </c>
      <c r="F65" s="14">
        <v>0</v>
      </c>
      <c r="G65" s="14"/>
      <c r="H65" s="14"/>
      <c r="I65" s="14"/>
      <c r="J65" s="14"/>
      <c r="K65" s="14"/>
      <c r="L65" s="29"/>
      <c r="M65" s="29"/>
      <c r="N65" s="29"/>
      <c r="O65" s="29"/>
      <c r="P65" s="29"/>
      <c r="Q65" s="29"/>
    </row>
    <row r="66" spans="1:17" s="31" customFormat="1" ht="33" customHeight="1">
      <c r="A66" s="294"/>
      <c r="B66" s="158"/>
      <c r="C66" s="202"/>
      <c r="D66" s="161"/>
      <c r="E66" s="103" t="s">
        <v>15</v>
      </c>
      <c r="F66" s="14">
        <v>0</v>
      </c>
      <c r="G66" s="14"/>
      <c r="H66" s="14"/>
      <c r="I66" s="14"/>
      <c r="J66" s="14"/>
      <c r="K66" s="14"/>
      <c r="L66" s="29"/>
      <c r="M66" s="29"/>
      <c r="N66" s="29"/>
      <c r="O66" s="29"/>
      <c r="P66" s="29"/>
      <c r="Q66" s="29"/>
    </row>
    <row r="67" spans="1:27" s="33" customFormat="1" ht="25.5" customHeight="1" collapsed="1">
      <c r="A67" s="283" t="s">
        <v>45</v>
      </c>
      <c r="B67" s="284"/>
      <c r="C67" s="284"/>
      <c r="D67" s="285"/>
      <c r="E67" s="8" t="s">
        <v>11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s="35" customFormat="1" ht="15.75">
      <c r="A68" s="286"/>
      <c r="B68" s="287"/>
      <c r="C68" s="287"/>
      <c r="D68" s="288"/>
      <c r="E68" s="44" t="s">
        <v>13</v>
      </c>
      <c r="F68" s="14">
        <v>0</v>
      </c>
      <c r="G68" s="14"/>
      <c r="H68" s="14"/>
      <c r="I68" s="14"/>
      <c r="J68" s="14"/>
      <c r="K68" s="14"/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s="35" customFormat="1" ht="15.75">
      <c r="A69" s="286"/>
      <c r="B69" s="287"/>
      <c r="C69" s="287"/>
      <c r="D69" s="288"/>
      <c r="E69" s="44" t="s">
        <v>14</v>
      </c>
      <c r="F69" s="14">
        <v>0</v>
      </c>
      <c r="G69" s="14"/>
      <c r="H69" s="14"/>
      <c r="I69" s="14"/>
      <c r="J69" s="14"/>
      <c r="K69" s="14"/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:27" s="35" customFormat="1" ht="19.5" customHeight="1">
      <c r="A70" s="289"/>
      <c r="B70" s="290"/>
      <c r="C70" s="290"/>
      <c r="D70" s="291"/>
      <c r="E70" s="44" t="s">
        <v>15</v>
      </c>
      <c r="F70" s="14">
        <v>0</v>
      </c>
      <c r="G70" s="14"/>
      <c r="H70" s="14"/>
      <c r="I70" s="14"/>
      <c r="J70" s="14"/>
      <c r="K70" s="14"/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17" s="31" customFormat="1" ht="15" customHeight="1">
      <c r="A71" s="295" t="s">
        <v>29</v>
      </c>
      <c r="B71" s="296"/>
      <c r="C71" s="296"/>
      <c r="D71" s="297"/>
      <c r="E71" s="47" t="s">
        <v>11</v>
      </c>
      <c r="F71" s="9">
        <f aca="true" t="shared" si="15" ref="F71:P71">SUM(F72:F74)</f>
        <v>119700</v>
      </c>
      <c r="G71" s="9">
        <f t="shared" si="15"/>
        <v>200</v>
      </c>
      <c r="H71" s="9">
        <f t="shared" si="15"/>
        <v>3500</v>
      </c>
      <c r="I71" s="9">
        <f t="shared" si="15"/>
        <v>8400</v>
      </c>
      <c r="J71" s="9">
        <f t="shared" si="15"/>
        <v>12400</v>
      </c>
      <c r="K71" s="9">
        <f t="shared" si="15"/>
        <v>14600</v>
      </c>
      <c r="L71" s="9">
        <f t="shared" si="15"/>
        <v>11400</v>
      </c>
      <c r="M71" s="9">
        <f t="shared" si="15"/>
        <v>11400</v>
      </c>
      <c r="N71" s="9">
        <f t="shared" si="15"/>
        <v>11400</v>
      </c>
      <c r="O71" s="9">
        <f t="shared" si="15"/>
        <v>15400</v>
      </c>
      <c r="P71" s="9">
        <f t="shared" si="15"/>
        <v>15600</v>
      </c>
      <c r="Q71" s="9">
        <f>SUM(Q72:Q74)</f>
        <v>15400</v>
      </c>
    </row>
    <row r="72" spans="1:17" s="31" customFormat="1" ht="21" customHeight="1">
      <c r="A72" s="298"/>
      <c r="B72" s="299"/>
      <c r="C72" s="299"/>
      <c r="D72" s="300"/>
      <c r="E72" s="104" t="s">
        <v>13</v>
      </c>
      <c r="F72" s="14"/>
      <c r="G72" s="14"/>
      <c r="H72" s="14"/>
      <c r="I72" s="14"/>
      <c r="J72" s="14"/>
      <c r="K72" s="14"/>
      <c r="L72" s="46"/>
      <c r="M72" s="46"/>
      <c r="N72" s="46"/>
      <c r="O72" s="46"/>
      <c r="P72" s="46"/>
      <c r="Q72" s="46"/>
    </row>
    <row r="73" spans="1:17" s="31" customFormat="1" ht="21" customHeight="1">
      <c r="A73" s="298"/>
      <c r="B73" s="299"/>
      <c r="C73" s="299"/>
      <c r="D73" s="300"/>
      <c r="E73" s="104" t="s">
        <v>14</v>
      </c>
      <c r="F73" s="14">
        <f>SUM(G73:Q73)</f>
        <v>119700</v>
      </c>
      <c r="G73" s="46">
        <f aca="true" t="shared" si="16" ref="G73:Q73">G18+G27+G60</f>
        <v>200</v>
      </c>
      <c r="H73" s="46">
        <f t="shared" si="16"/>
        <v>3500</v>
      </c>
      <c r="I73" s="46">
        <f t="shared" si="16"/>
        <v>8400</v>
      </c>
      <c r="J73" s="46">
        <f t="shared" si="16"/>
        <v>12400</v>
      </c>
      <c r="K73" s="46">
        <f t="shared" si="16"/>
        <v>14600</v>
      </c>
      <c r="L73" s="46">
        <f t="shared" si="16"/>
        <v>11400</v>
      </c>
      <c r="M73" s="46">
        <f t="shared" si="16"/>
        <v>11400</v>
      </c>
      <c r="N73" s="46">
        <f t="shared" si="16"/>
        <v>11400</v>
      </c>
      <c r="O73" s="46">
        <f t="shared" si="16"/>
        <v>15400</v>
      </c>
      <c r="P73" s="46">
        <f t="shared" si="16"/>
        <v>15600</v>
      </c>
      <c r="Q73" s="46">
        <f t="shared" si="16"/>
        <v>15400</v>
      </c>
    </row>
    <row r="74" spans="1:17" s="31" customFormat="1" ht="22.5" customHeight="1">
      <c r="A74" s="301"/>
      <c r="B74" s="302"/>
      <c r="C74" s="302"/>
      <c r="D74" s="303"/>
      <c r="E74" s="104" t="s">
        <v>15</v>
      </c>
      <c r="F74" s="14"/>
      <c r="G74" s="14"/>
      <c r="H74" s="14"/>
      <c r="I74" s="14"/>
      <c r="J74" s="14"/>
      <c r="K74" s="14"/>
      <c r="L74" s="46"/>
      <c r="M74" s="46"/>
      <c r="N74" s="46"/>
      <c r="O74" s="46"/>
      <c r="P74" s="46"/>
      <c r="Q74" s="46"/>
    </row>
  </sheetData>
  <sheetProtection/>
  <mergeCells count="62">
    <mergeCell ref="A63:A66"/>
    <mergeCell ref="B63:B66"/>
    <mergeCell ref="C63:C66"/>
    <mergeCell ref="D63:D66"/>
    <mergeCell ref="A67:D70"/>
    <mergeCell ref="A71:D74"/>
    <mergeCell ref="A58:D61"/>
    <mergeCell ref="B62:Q62"/>
    <mergeCell ref="A54:A57"/>
    <mergeCell ref="B54:B57"/>
    <mergeCell ref="C54:C57"/>
    <mergeCell ref="D54:D57"/>
    <mergeCell ref="A50:A53"/>
    <mergeCell ref="B50:B53"/>
    <mergeCell ref="C50:C53"/>
    <mergeCell ref="D50:D53"/>
    <mergeCell ref="A34:A37"/>
    <mergeCell ref="B34:B37"/>
    <mergeCell ref="C34:C37"/>
    <mergeCell ref="D34:D37"/>
    <mergeCell ref="A38:A41"/>
    <mergeCell ref="B38:B41"/>
    <mergeCell ref="A25:D28"/>
    <mergeCell ref="B29:Q29"/>
    <mergeCell ref="A30:A33"/>
    <mergeCell ref="B30:B33"/>
    <mergeCell ref="C30:C33"/>
    <mergeCell ref="D30:D33"/>
    <mergeCell ref="A21:A24"/>
    <mergeCell ref="B21:B24"/>
    <mergeCell ref="C21:C24"/>
    <mergeCell ref="D21:D24"/>
    <mergeCell ref="A12:A15"/>
    <mergeCell ref="B12:B15"/>
    <mergeCell ref="C12:C15"/>
    <mergeCell ref="D12:D15"/>
    <mergeCell ref="A16:D19"/>
    <mergeCell ref="B20:Q20"/>
    <mergeCell ref="B6:Q6"/>
    <mergeCell ref="B7:Q7"/>
    <mergeCell ref="A8:A11"/>
    <mergeCell ref="B8:B11"/>
    <mergeCell ref="C8:C11"/>
    <mergeCell ref="D8:D11"/>
    <mergeCell ref="A1:Q1"/>
    <mergeCell ref="A2:Q2"/>
    <mergeCell ref="A3:A4"/>
    <mergeCell ref="B3:B4"/>
    <mergeCell ref="C3:C4"/>
    <mergeCell ref="D3:D4"/>
    <mergeCell ref="E3:E4"/>
    <mergeCell ref="F3:Q3"/>
    <mergeCell ref="A46:A49"/>
    <mergeCell ref="B46:B49"/>
    <mergeCell ref="C46:C49"/>
    <mergeCell ref="D46:D49"/>
    <mergeCell ref="C38:C41"/>
    <mergeCell ref="D38:D41"/>
    <mergeCell ref="A42:A45"/>
    <mergeCell ref="B42:B45"/>
    <mergeCell ref="C42:C45"/>
    <mergeCell ref="D42:D45"/>
  </mergeCells>
  <conditionalFormatting sqref="R67:IV70 A67:E70 F64:Q66 A58:IV61 F72:F74 G72:K72 G74:K74 F68:Q71 M51:Q51 M53:Q53 L31 L33 F35:Q50 D30:D57 A7:IV28 F55:Q57">
    <cfRule type="cellIs" priority="41" dxfId="52" operator="equal" stopIfTrue="1">
      <formula>0</formula>
    </cfRule>
  </conditionalFormatting>
  <conditionalFormatting sqref="R67:IV67 F68:K70 A67:E67 F64:K66 F59:K61 A58:IV58 F72:F74 G72:K72 G74:K74 F71:Q71 F17:K19 F50:Q50 D30 D50 D54 D34 D38 D42 A8:IV8 A12:IV12 A16:IV16 F7:L7 F9:L11 F18:Q18 F13:L15 F17:L17 F26:L28 A25:IV25 F19:L24 A21:IV21 D46">
    <cfRule type="cellIs" priority="40" dxfId="51" operator="equal" stopIfTrue="1">
      <formula>0</formula>
    </cfRule>
  </conditionalFormatting>
  <conditionalFormatting sqref="F64:Q66 F71:Q71 M51:Q51 M53:Q53 L31 L33 F35:Q49 D30:D57 F26:L28 B12:D15 B8:B11 H8:Q8 H9:L19 F8:G19 M18:Q18 F16:Q16 F22:Q25 F21:P21 A21:E24 F55:Q57">
    <cfRule type="cellIs" priority="39" dxfId="50" operator="equal">
      <formula>0</formula>
    </cfRule>
  </conditionalFormatting>
  <printOptions/>
  <pageMargins left="0.7" right="0.7" top="0.75" bottom="0.75" header="0.3" footer="0.3"/>
  <pageSetup firstPageNumber="186" useFirstPageNumber="1" fitToHeight="7" horizontalDpi="600" verticalDpi="600" orientation="landscape" paperSize="9" scale="50" r:id="rId1"/>
  <headerFooter>
    <oddFooter>&amp;R&amp;"Times New Roman,обычный"&amp;P</oddFooter>
  </headerFooter>
  <rowBreaks count="1" manualBreakCount="1">
    <brk id="4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SheetLayoutView="100" workbookViewId="0" topLeftCell="A51">
      <selection activeCell="H27" sqref="H27"/>
    </sheetView>
  </sheetViews>
  <sheetFormatPr defaultColWidth="9.140625" defaultRowHeight="15"/>
  <cols>
    <col min="1" max="1" width="6.7109375" style="48" bestFit="1" customWidth="1"/>
    <col min="2" max="2" width="29.140625" style="52" customWidth="1"/>
    <col min="3" max="3" width="17.421875" style="50" customWidth="1"/>
    <col min="4" max="4" width="25.8515625" style="50" customWidth="1"/>
    <col min="5" max="5" width="25.7109375" style="41" customWidth="1"/>
    <col min="6" max="11" width="14.57421875" style="51" customWidth="1"/>
    <col min="12" max="17" width="11.7109375" style="51" customWidth="1"/>
    <col min="18" max="16384" width="9.140625" style="23" customWidth="1"/>
  </cols>
  <sheetData>
    <row r="1" spans="1:17" ht="15.75">
      <c r="A1" s="206" t="s">
        <v>130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26.25" customHeight="1">
      <c r="A2" s="207" t="s">
        <v>199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7.25" customHeight="1">
      <c r="A3" s="208" t="s">
        <v>0</v>
      </c>
      <c r="B3" s="209" t="s">
        <v>38</v>
      </c>
      <c r="C3" s="209" t="s">
        <v>3</v>
      </c>
      <c r="D3" s="209" t="s">
        <v>4</v>
      </c>
      <c r="E3" s="209" t="s">
        <v>30</v>
      </c>
      <c r="F3" s="306" t="s">
        <v>39</v>
      </c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ht="49.5" customHeight="1">
      <c r="A4" s="208"/>
      <c r="B4" s="210"/>
      <c r="C4" s="210"/>
      <c r="D4" s="210"/>
      <c r="E4" s="210"/>
      <c r="F4" s="43" t="s">
        <v>181</v>
      </c>
      <c r="G4" s="109">
        <v>2013</v>
      </c>
      <c r="H4" s="109">
        <v>2014</v>
      </c>
      <c r="I4" s="109">
        <v>2015</v>
      </c>
      <c r="J4" s="109">
        <v>2016</v>
      </c>
      <c r="K4" s="109">
        <v>2017</v>
      </c>
      <c r="L4" s="109">
        <v>2018</v>
      </c>
      <c r="M4" s="109">
        <v>2019</v>
      </c>
      <c r="N4" s="109">
        <v>2020</v>
      </c>
      <c r="O4" s="109">
        <v>2021</v>
      </c>
      <c r="P4" s="109">
        <v>2022</v>
      </c>
      <c r="Q4" s="109">
        <v>2023</v>
      </c>
    </row>
    <row r="5" spans="1:17" ht="20.25" customHeight="1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43">
        <v>6</v>
      </c>
      <c r="G5" s="127">
        <v>7</v>
      </c>
      <c r="H5" s="127">
        <v>8</v>
      </c>
      <c r="I5" s="43">
        <v>9</v>
      </c>
      <c r="J5" s="127">
        <v>10</v>
      </c>
      <c r="K5" s="127">
        <v>11</v>
      </c>
      <c r="L5" s="43">
        <v>12</v>
      </c>
      <c r="M5" s="127">
        <v>13</v>
      </c>
      <c r="N5" s="127">
        <v>14</v>
      </c>
      <c r="O5" s="43">
        <v>15</v>
      </c>
      <c r="P5" s="127">
        <v>16</v>
      </c>
      <c r="Q5" s="127">
        <v>17</v>
      </c>
    </row>
    <row r="6" spans="1:17" ht="32.25" customHeight="1">
      <c r="A6" s="106"/>
      <c r="B6" s="214" t="str">
        <f>'Приложение 3'!B6:Q6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2013-2023 годы 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25" s="90" customFormat="1" ht="15.75" customHeight="1">
      <c r="A7" s="98"/>
      <c r="B7" s="216" t="s">
        <v>8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07"/>
      <c r="S7" s="107"/>
      <c r="T7" s="107"/>
      <c r="U7" s="107"/>
      <c r="V7" s="107"/>
      <c r="W7" s="107"/>
      <c r="X7" s="107"/>
      <c r="Y7" s="107"/>
    </row>
    <row r="8" spans="1:25" s="28" customFormat="1" ht="16.5" customHeight="1">
      <c r="A8" s="218" t="s">
        <v>9</v>
      </c>
      <c r="B8" s="218" t="s">
        <v>31</v>
      </c>
      <c r="C8" s="221" t="s">
        <v>188</v>
      </c>
      <c r="D8" s="224" t="s">
        <v>169</v>
      </c>
      <c r="E8" s="116" t="s">
        <v>11</v>
      </c>
      <c r="F8" s="116">
        <f aca="true" t="shared" si="0" ref="F8:Q8">SUM(F9:F11)</f>
        <v>400</v>
      </c>
      <c r="G8" s="116">
        <f t="shared" si="0"/>
        <v>0</v>
      </c>
      <c r="H8" s="116">
        <f t="shared" si="0"/>
        <v>0</v>
      </c>
      <c r="I8" s="116">
        <f t="shared" si="0"/>
        <v>0</v>
      </c>
      <c r="J8" s="116">
        <f t="shared" si="0"/>
        <v>0</v>
      </c>
      <c r="K8" s="116">
        <f t="shared" si="0"/>
        <v>200</v>
      </c>
      <c r="L8" s="116">
        <f t="shared" si="0"/>
        <v>0</v>
      </c>
      <c r="M8" s="116">
        <f t="shared" si="0"/>
        <v>0</v>
      </c>
      <c r="N8" s="116">
        <f t="shared" si="0"/>
        <v>0</v>
      </c>
      <c r="O8" s="116">
        <f t="shared" si="0"/>
        <v>0</v>
      </c>
      <c r="P8" s="116">
        <f t="shared" si="0"/>
        <v>200</v>
      </c>
      <c r="Q8" s="116">
        <f t="shared" si="0"/>
        <v>0</v>
      </c>
      <c r="R8" s="27"/>
      <c r="S8" s="27"/>
      <c r="T8" s="27"/>
      <c r="U8" s="27"/>
      <c r="V8" s="27"/>
      <c r="W8" s="27"/>
      <c r="X8" s="27"/>
      <c r="Y8" s="27"/>
    </row>
    <row r="9" spans="1:25" s="31" customFormat="1" ht="16.5" customHeight="1">
      <c r="A9" s="219"/>
      <c r="B9" s="219"/>
      <c r="C9" s="222"/>
      <c r="D9" s="225"/>
      <c r="E9" s="117" t="s">
        <v>13</v>
      </c>
      <c r="F9" s="121">
        <v>0</v>
      </c>
      <c r="G9" s="121"/>
      <c r="H9" s="121"/>
      <c r="I9" s="121"/>
      <c r="J9" s="121"/>
      <c r="K9" s="121"/>
      <c r="L9" s="121"/>
      <c r="M9" s="117"/>
      <c r="N9" s="117"/>
      <c r="O9" s="117"/>
      <c r="P9" s="117"/>
      <c r="Q9" s="117"/>
      <c r="R9" s="30"/>
      <c r="S9" s="30"/>
      <c r="T9" s="30"/>
      <c r="U9" s="30"/>
      <c r="V9" s="30"/>
      <c r="W9" s="30"/>
      <c r="X9" s="30"/>
      <c r="Y9" s="30"/>
    </row>
    <row r="10" spans="1:25" s="31" customFormat="1" ht="15.75">
      <c r="A10" s="219"/>
      <c r="B10" s="219"/>
      <c r="C10" s="222"/>
      <c r="D10" s="225"/>
      <c r="E10" s="117" t="s">
        <v>14</v>
      </c>
      <c r="F10" s="121">
        <f>SUM(G10:Q10)</f>
        <v>400</v>
      </c>
      <c r="G10" s="121"/>
      <c r="H10" s="121"/>
      <c r="I10" s="121"/>
      <c r="J10" s="121"/>
      <c r="K10" s="121">
        <v>200</v>
      </c>
      <c r="L10" s="121"/>
      <c r="M10" s="117"/>
      <c r="N10" s="117"/>
      <c r="O10" s="117"/>
      <c r="P10" s="117">
        <v>200</v>
      </c>
      <c r="Q10" s="117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30.75" customHeight="1">
      <c r="A11" s="220"/>
      <c r="B11" s="220"/>
      <c r="C11" s="223"/>
      <c r="D11" s="226"/>
      <c r="E11" s="117" t="s">
        <v>15</v>
      </c>
      <c r="F11" s="121"/>
      <c r="G11" s="121"/>
      <c r="H11" s="121"/>
      <c r="I11" s="121"/>
      <c r="J11" s="121"/>
      <c r="K11" s="121"/>
      <c r="L11" s="121"/>
      <c r="M11" s="117"/>
      <c r="N11" s="117"/>
      <c r="O11" s="117"/>
      <c r="P11" s="117"/>
      <c r="Q11" s="117"/>
      <c r="R11" s="30"/>
      <c r="S11" s="30"/>
      <c r="T11" s="30"/>
      <c r="U11" s="30"/>
      <c r="V11" s="30"/>
      <c r="W11" s="30"/>
      <c r="X11" s="30"/>
      <c r="Y11" s="30"/>
    </row>
    <row r="12" spans="1:25" s="28" customFormat="1" ht="28.5" customHeight="1">
      <c r="A12" s="218" t="s">
        <v>16</v>
      </c>
      <c r="B12" s="218" t="s">
        <v>17</v>
      </c>
      <c r="C12" s="221">
        <v>2014</v>
      </c>
      <c r="D12" s="233" t="s">
        <v>159</v>
      </c>
      <c r="E12" s="116" t="s">
        <v>11</v>
      </c>
      <c r="F12" s="116">
        <f aca="true" t="shared" si="1" ref="F12:P12">SUM(F13:F15)</f>
        <v>100</v>
      </c>
      <c r="G12" s="116">
        <f t="shared" si="1"/>
        <v>0</v>
      </c>
      <c r="H12" s="116">
        <f t="shared" si="1"/>
        <v>100</v>
      </c>
      <c r="I12" s="116">
        <f t="shared" si="1"/>
        <v>0</v>
      </c>
      <c r="J12" s="116">
        <f t="shared" si="1"/>
        <v>0</v>
      </c>
      <c r="K12" s="116">
        <f t="shared" si="1"/>
        <v>0</v>
      </c>
      <c r="L12" s="116">
        <f t="shared" si="1"/>
        <v>0</v>
      </c>
      <c r="M12" s="116">
        <f t="shared" si="1"/>
        <v>0</v>
      </c>
      <c r="N12" s="116">
        <f t="shared" si="1"/>
        <v>0</v>
      </c>
      <c r="O12" s="116">
        <f t="shared" si="1"/>
        <v>0</v>
      </c>
      <c r="P12" s="116">
        <f t="shared" si="1"/>
        <v>0</v>
      </c>
      <c r="Q12" s="116">
        <f>SUM(Q13:Q15)</f>
        <v>0</v>
      </c>
      <c r="R12" s="27"/>
      <c r="S12" s="27"/>
      <c r="T12" s="27"/>
      <c r="U12" s="27"/>
      <c r="V12" s="27"/>
      <c r="W12" s="27"/>
      <c r="X12" s="27"/>
      <c r="Y12" s="27"/>
    </row>
    <row r="13" spans="1:25" s="31" customFormat="1" ht="36" customHeight="1">
      <c r="A13" s="219"/>
      <c r="B13" s="219"/>
      <c r="C13" s="222"/>
      <c r="D13" s="234"/>
      <c r="E13" s="117" t="s">
        <v>13</v>
      </c>
      <c r="F13" s="121">
        <v>0</v>
      </c>
      <c r="G13" s="121"/>
      <c r="H13" s="121"/>
      <c r="I13" s="121"/>
      <c r="J13" s="118"/>
      <c r="K13" s="118"/>
      <c r="L13" s="118"/>
      <c r="M13" s="117"/>
      <c r="N13" s="117"/>
      <c r="O13" s="117"/>
      <c r="P13" s="117"/>
      <c r="Q13" s="117"/>
      <c r="R13" s="30"/>
      <c r="S13" s="30"/>
      <c r="T13" s="30"/>
      <c r="U13" s="30"/>
      <c r="V13" s="30"/>
      <c r="W13" s="30"/>
      <c r="X13" s="30"/>
      <c r="Y13" s="30"/>
    </row>
    <row r="14" spans="1:25" s="31" customFormat="1" ht="27.75" customHeight="1">
      <c r="A14" s="219"/>
      <c r="B14" s="219"/>
      <c r="C14" s="222"/>
      <c r="D14" s="234"/>
      <c r="E14" s="117" t="s">
        <v>14</v>
      </c>
      <c r="F14" s="121">
        <v>100</v>
      </c>
      <c r="G14" s="121"/>
      <c r="H14" s="121">
        <v>100</v>
      </c>
      <c r="I14" s="121"/>
      <c r="J14" s="118"/>
      <c r="K14" s="118"/>
      <c r="L14" s="118"/>
      <c r="M14" s="117"/>
      <c r="N14" s="117"/>
      <c r="O14" s="117"/>
      <c r="P14" s="117"/>
      <c r="Q14" s="117"/>
      <c r="R14" s="30"/>
      <c r="S14" s="30"/>
      <c r="T14" s="30"/>
      <c r="U14" s="30"/>
      <c r="V14" s="30"/>
      <c r="W14" s="30"/>
      <c r="X14" s="30"/>
      <c r="Y14" s="30"/>
    </row>
    <row r="15" spans="1:25" s="31" customFormat="1" ht="33.75" customHeight="1">
      <c r="A15" s="220"/>
      <c r="B15" s="220"/>
      <c r="C15" s="223"/>
      <c r="D15" s="235"/>
      <c r="E15" s="117" t="s">
        <v>15</v>
      </c>
      <c r="F15" s="121"/>
      <c r="G15" s="121"/>
      <c r="H15" s="121"/>
      <c r="I15" s="121"/>
      <c r="J15" s="118"/>
      <c r="K15" s="118"/>
      <c r="L15" s="118"/>
      <c r="M15" s="117"/>
      <c r="N15" s="117"/>
      <c r="O15" s="117"/>
      <c r="P15" s="117"/>
      <c r="Q15" s="117"/>
      <c r="R15" s="30"/>
      <c r="S15" s="30"/>
      <c r="T15" s="30"/>
      <c r="U15" s="30"/>
      <c r="V15" s="30"/>
      <c r="W15" s="30"/>
      <c r="X15" s="30"/>
      <c r="Y15" s="30"/>
    </row>
    <row r="16" spans="1:25" s="33" customFormat="1" ht="20.25" customHeight="1">
      <c r="A16" s="236" t="s">
        <v>32</v>
      </c>
      <c r="B16" s="237"/>
      <c r="C16" s="237"/>
      <c r="D16" s="238"/>
      <c r="E16" s="116" t="s">
        <v>11</v>
      </c>
      <c r="F16" s="116">
        <f>SUM(F17:F19)</f>
        <v>500</v>
      </c>
      <c r="G16" s="116">
        <f>SUM(G17:G19)</f>
        <v>0</v>
      </c>
      <c r="H16" s="116">
        <f aca="true" t="shared" si="2" ref="H16:Q16">SUM(H17:H19)</f>
        <v>100</v>
      </c>
      <c r="I16" s="116">
        <f t="shared" si="2"/>
        <v>0</v>
      </c>
      <c r="J16" s="116">
        <f t="shared" si="2"/>
        <v>0</v>
      </c>
      <c r="K16" s="116">
        <f t="shared" si="2"/>
        <v>200</v>
      </c>
      <c r="L16" s="116">
        <f t="shared" si="2"/>
        <v>0</v>
      </c>
      <c r="M16" s="116">
        <f t="shared" si="2"/>
        <v>0</v>
      </c>
      <c r="N16" s="116">
        <f t="shared" si="2"/>
        <v>0</v>
      </c>
      <c r="O16" s="116">
        <f t="shared" si="2"/>
        <v>0</v>
      </c>
      <c r="P16" s="116">
        <f t="shared" si="2"/>
        <v>200</v>
      </c>
      <c r="Q16" s="116">
        <f t="shared" si="2"/>
        <v>0</v>
      </c>
      <c r="R16" s="32"/>
      <c r="S16" s="32"/>
      <c r="T16" s="32"/>
      <c r="U16" s="32"/>
      <c r="V16" s="32"/>
      <c r="W16" s="32"/>
      <c r="X16" s="32"/>
      <c r="Y16" s="32"/>
    </row>
    <row r="17" spans="1:25" s="35" customFormat="1" ht="31.5">
      <c r="A17" s="239"/>
      <c r="B17" s="240"/>
      <c r="C17" s="240"/>
      <c r="D17" s="241"/>
      <c r="E17" s="119" t="s">
        <v>13</v>
      </c>
      <c r="F17" s="118">
        <v>0</v>
      </c>
      <c r="G17" s="121"/>
      <c r="H17" s="121"/>
      <c r="I17" s="121"/>
      <c r="J17" s="121"/>
      <c r="K17" s="121"/>
      <c r="L17" s="121"/>
      <c r="M17" s="117">
        <v>0</v>
      </c>
      <c r="N17" s="117"/>
      <c r="O17" s="117">
        <v>0</v>
      </c>
      <c r="P17" s="117">
        <v>0</v>
      </c>
      <c r="Q17" s="119">
        <v>0</v>
      </c>
      <c r="R17" s="34"/>
      <c r="S17" s="34"/>
      <c r="T17" s="34"/>
      <c r="U17" s="34"/>
      <c r="V17" s="34"/>
      <c r="W17" s="34"/>
      <c r="X17" s="34"/>
      <c r="Y17" s="34"/>
    </row>
    <row r="18" spans="1:25" s="35" customFormat="1" ht="15.75">
      <c r="A18" s="239"/>
      <c r="B18" s="240"/>
      <c r="C18" s="240"/>
      <c r="D18" s="241"/>
      <c r="E18" s="119" t="s">
        <v>14</v>
      </c>
      <c r="F18" s="118">
        <f>SUM(G18:Q18)</f>
        <v>500</v>
      </c>
      <c r="G18" s="121">
        <f>G14+G10</f>
        <v>0</v>
      </c>
      <c r="H18" s="121">
        <f aca="true" t="shared" si="3" ref="H18:Q18">H14+H10</f>
        <v>100</v>
      </c>
      <c r="I18" s="121">
        <f t="shared" si="3"/>
        <v>0</v>
      </c>
      <c r="J18" s="121">
        <f t="shared" si="3"/>
        <v>0</v>
      </c>
      <c r="K18" s="121">
        <f t="shared" si="3"/>
        <v>200</v>
      </c>
      <c r="L18" s="121">
        <f t="shared" si="3"/>
        <v>0</v>
      </c>
      <c r="M18" s="121">
        <f t="shared" si="3"/>
        <v>0</v>
      </c>
      <c r="N18" s="121">
        <f t="shared" si="3"/>
        <v>0</v>
      </c>
      <c r="O18" s="121">
        <f t="shared" si="3"/>
        <v>0</v>
      </c>
      <c r="P18" s="121">
        <f t="shared" si="3"/>
        <v>200</v>
      </c>
      <c r="Q18" s="118">
        <f t="shared" si="3"/>
        <v>0</v>
      </c>
      <c r="R18" s="34"/>
      <c r="S18" s="34"/>
      <c r="T18" s="34"/>
      <c r="U18" s="34"/>
      <c r="V18" s="34"/>
      <c r="W18" s="34"/>
      <c r="X18" s="34"/>
      <c r="Y18" s="34"/>
    </row>
    <row r="19" spans="1:25" s="35" customFormat="1" ht="34.5" customHeight="1">
      <c r="A19" s="242"/>
      <c r="B19" s="243"/>
      <c r="C19" s="243"/>
      <c r="D19" s="244"/>
      <c r="E19" s="119" t="s">
        <v>15</v>
      </c>
      <c r="F19" s="118"/>
      <c r="G19" s="121"/>
      <c r="H19" s="121"/>
      <c r="I19" s="121"/>
      <c r="J19" s="121"/>
      <c r="K19" s="121"/>
      <c r="L19" s="121"/>
      <c r="M19" s="117">
        <v>0</v>
      </c>
      <c r="N19" s="117"/>
      <c r="O19" s="117">
        <v>0</v>
      </c>
      <c r="P19" s="117">
        <v>0</v>
      </c>
      <c r="Q19" s="119"/>
      <c r="R19" s="34"/>
      <c r="S19" s="34"/>
      <c r="T19" s="34"/>
      <c r="U19" s="34"/>
      <c r="V19" s="34"/>
      <c r="W19" s="34"/>
      <c r="X19" s="34"/>
      <c r="Y19" s="34"/>
    </row>
    <row r="20" spans="1:25" s="90" customFormat="1" ht="15.75" customHeight="1">
      <c r="A20" s="115"/>
      <c r="B20" s="245" t="s">
        <v>18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107"/>
      <c r="S20" s="107"/>
      <c r="T20" s="107"/>
      <c r="U20" s="107"/>
      <c r="V20" s="107"/>
      <c r="W20" s="107"/>
      <c r="X20" s="107"/>
      <c r="Y20" s="107"/>
    </row>
    <row r="21" spans="1:17" s="10" customFormat="1" ht="17.25" customHeight="1">
      <c r="A21" s="153" t="s">
        <v>19</v>
      </c>
      <c r="B21" s="156" t="s">
        <v>146</v>
      </c>
      <c r="C21" s="169">
        <v>2013</v>
      </c>
      <c r="D21" s="169" t="s">
        <v>159</v>
      </c>
      <c r="E21" s="8" t="s">
        <v>11</v>
      </c>
      <c r="F21" s="9">
        <f>SUM(G21:Q21)</f>
        <v>200</v>
      </c>
      <c r="G21" s="9">
        <f>SUM(G22:G24)</f>
        <v>200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s="5" customFormat="1" ht="21" customHeight="1">
      <c r="A22" s="154"/>
      <c r="B22" s="157"/>
      <c r="C22" s="170"/>
      <c r="D22" s="170"/>
      <c r="E22" s="11" t="s">
        <v>13</v>
      </c>
      <c r="F22" s="14"/>
      <c r="G22" s="12">
        <v>0</v>
      </c>
      <c r="H22" s="12"/>
      <c r="I22" s="12"/>
      <c r="J22" s="12">
        <v>0</v>
      </c>
      <c r="K22" s="12">
        <v>0</v>
      </c>
      <c r="L22" s="12"/>
      <c r="M22" s="12"/>
      <c r="N22" s="12"/>
      <c r="O22" s="12"/>
      <c r="P22" s="12"/>
      <c r="Q22" s="12">
        <v>0</v>
      </c>
    </row>
    <row r="23" spans="1:17" s="5" customFormat="1" ht="21" customHeight="1">
      <c r="A23" s="154"/>
      <c r="B23" s="157"/>
      <c r="C23" s="170"/>
      <c r="D23" s="170"/>
      <c r="E23" s="11" t="s">
        <v>14</v>
      </c>
      <c r="F23" s="12">
        <f>SUM(G23:Q23)</f>
        <v>200</v>
      </c>
      <c r="G23" s="12">
        <v>200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5" customFormat="1" ht="36" customHeight="1">
      <c r="A24" s="155"/>
      <c r="B24" s="158"/>
      <c r="C24" s="171"/>
      <c r="D24" s="171"/>
      <c r="E24" s="11" t="s">
        <v>15</v>
      </c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25" s="28" customFormat="1" ht="15.75" customHeight="1">
      <c r="A25" s="236" t="s">
        <v>34</v>
      </c>
      <c r="B25" s="237"/>
      <c r="C25" s="237"/>
      <c r="D25" s="238"/>
      <c r="E25" s="120" t="s">
        <v>11</v>
      </c>
      <c r="F25" s="116">
        <v>200</v>
      </c>
      <c r="G25" s="116">
        <v>200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27"/>
      <c r="S25" s="27"/>
      <c r="T25" s="27"/>
      <c r="U25" s="27"/>
      <c r="V25" s="27"/>
      <c r="W25" s="27"/>
      <c r="X25" s="27"/>
      <c r="Y25" s="27"/>
    </row>
    <row r="26" spans="1:25" s="35" customFormat="1" ht="15" customHeight="1">
      <c r="A26" s="239"/>
      <c r="B26" s="240"/>
      <c r="C26" s="240"/>
      <c r="D26" s="241"/>
      <c r="E26" s="119" t="s">
        <v>13</v>
      </c>
      <c r="F26" s="118"/>
      <c r="G26" s="121"/>
      <c r="H26" s="118"/>
      <c r="I26" s="118"/>
      <c r="J26" s="118"/>
      <c r="K26" s="118"/>
      <c r="L26" s="118"/>
      <c r="M26" s="119">
        <v>0</v>
      </c>
      <c r="N26" s="119"/>
      <c r="O26" s="119">
        <v>0</v>
      </c>
      <c r="P26" s="119">
        <v>0</v>
      </c>
      <c r="Q26" s="119">
        <v>0</v>
      </c>
      <c r="R26" s="34"/>
      <c r="S26" s="34"/>
      <c r="T26" s="34"/>
      <c r="U26" s="34"/>
      <c r="V26" s="34"/>
      <c r="W26" s="34"/>
      <c r="X26" s="34"/>
      <c r="Y26" s="34"/>
    </row>
    <row r="27" spans="1:25" s="35" customFormat="1" ht="15" customHeight="1">
      <c r="A27" s="239"/>
      <c r="B27" s="240"/>
      <c r="C27" s="240"/>
      <c r="D27" s="241"/>
      <c r="E27" s="119" t="s">
        <v>14</v>
      </c>
      <c r="F27" s="121">
        <v>200</v>
      </c>
      <c r="G27" s="121">
        <v>200</v>
      </c>
      <c r="H27" s="118"/>
      <c r="I27" s="118"/>
      <c r="J27" s="118"/>
      <c r="K27" s="118"/>
      <c r="L27" s="118"/>
      <c r="M27" s="119"/>
      <c r="N27" s="119">
        <v>0</v>
      </c>
      <c r="O27" s="119">
        <v>0</v>
      </c>
      <c r="P27" s="119">
        <v>0</v>
      </c>
      <c r="Q27" s="119">
        <v>0</v>
      </c>
      <c r="R27" s="34"/>
      <c r="S27" s="34"/>
      <c r="T27" s="34"/>
      <c r="U27" s="34"/>
      <c r="V27" s="34"/>
      <c r="W27" s="34"/>
      <c r="X27" s="34"/>
      <c r="Y27" s="34"/>
    </row>
    <row r="28" spans="1:25" s="35" customFormat="1" ht="31.5">
      <c r="A28" s="242"/>
      <c r="B28" s="243"/>
      <c r="C28" s="243"/>
      <c r="D28" s="244"/>
      <c r="E28" s="119" t="s">
        <v>15</v>
      </c>
      <c r="F28" s="118"/>
      <c r="G28" s="121"/>
      <c r="H28" s="118"/>
      <c r="I28" s="118"/>
      <c r="J28" s="118"/>
      <c r="K28" s="118"/>
      <c r="L28" s="118"/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34"/>
      <c r="S28" s="34"/>
      <c r="T28" s="34"/>
      <c r="U28" s="34"/>
      <c r="V28" s="34"/>
      <c r="W28" s="34"/>
      <c r="X28" s="34"/>
      <c r="Y28" s="34"/>
    </row>
    <row r="29" spans="1:17" s="90" customFormat="1" ht="30" customHeight="1">
      <c r="A29" s="98"/>
      <c r="B29" s="216" t="s">
        <v>20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</row>
    <row r="30" spans="1:17" s="33" customFormat="1" ht="18.75" customHeight="1">
      <c r="A30" s="273" t="s">
        <v>21</v>
      </c>
      <c r="B30" s="276" t="s">
        <v>46</v>
      </c>
      <c r="C30" s="279" t="s">
        <v>180</v>
      </c>
      <c r="D30" s="264" t="s">
        <v>171</v>
      </c>
      <c r="E30" s="45" t="s">
        <v>11</v>
      </c>
      <c r="F30" s="9">
        <f aca="true" t="shared" si="4" ref="F30:Q30">SUM(F31:F33)</f>
        <v>10700</v>
      </c>
      <c r="G30" s="9">
        <f t="shared" si="4"/>
        <v>0</v>
      </c>
      <c r="H30" s="9">
        <f t="shared" si="4"/>
        <v>1100</v>
      </c>
      <c r="I30" s="9">
        <f t="shared" si="4"/>
        <v>1100</v>
      </c>
      <c r="J30" s="9">
        <f t="shared" si="4"/>
        <v>1100</v>
      </c>
      <c r="K30" s="9">
        <f t="shared" si="4"/>
        <v>1100</v>
      </c>
      <c r="L30" s="9">
        <f t="shared" si="4"/>
        <v>1100</v>
      </c>
      <c r="M30" s="9">
        <f t="shared" si="4"/>
        <v>1100</v>
      </c>
      <c r="N30" s="9">
        <f t="shared" si="4"/>
        <v>1100</v>
      </c>
      <c r="O30" s="9">
        <f t="shared" si="4"/>
        <v>1000</v>
      </c>
      <c r="P30" s="9">
        <f t="shared" si="4"/>
        <v>1000</v>
      </c>
      <c r="Q30" s="9">
        <f t="shared" si="4"/>
        <v>1000</v>
      </c>
    </row>
    <row r="31" spans="1:17" s="31" customFormat="1" ht="18.75" customHeight="1">
      <c r="A31" s="274"/>
      <c r="B31" s="277"/>
      <c r="C31" s="280"/>
      <c r="D31" s="265"/>
      <c r="E31" s="103" t="s">
        <v>13</v>
      </c>
      <c r="F31" s="46"/>
      <c r="G31" s="46"/>
      <c r="H31" s="46"/>
      <c r="I31" s="46"/>
      <c r="J31" s="46"/>
      <c r="K31" s="46"/>
      <c r="L31" s="29"/>
      <c r="M31" s="29"/>
      <c r="N31" s="29"/>
      <c r="O31" s="29"/>
      <c r="P31" s="29"/>
      <c r="Q31" s="29"/>
    </row>
    <row r="32" spans="1:17" s="31" customFormat="1" ht="18.75" customHeight="1">
      <c r="A32" s="274"/>
      <c r="B32" s="277"/>
      <c r="C32" s="280"/>
      <c r="D32" s="265"/>
      <c r="E32" s="103" t="s">
        <v>14</v>
      </c>
      <c r="F32" s="46">
        <f>SUM(G32:Q32)</f>
        <v>10700</v>
      </c>
      <c r="G32" s="46">
        <f>G36+G40</f>
        <v>0</v>
      </c>
      <c r="H32" s="46">
        <f aca="true" t="shared" si="5" ref="H32:Q32">H36+H40</f>
        <v>1100</v>
      </c>
      <c r="I32" s="46">
        <f t="shared" si="5"/>
        <v>1100</v>
      </c>
      <c r="J32" s="46">
        <f t="shared" si="5"/>
        <v>1100</v>
      </c>
      <c r="K32" s="46">
        <f t="shared" si="5"/>
        <v>1100</v>
      </c>
      <c r="L32" s="46">
        <f t="shared" si="5"/>
        <v>1100</v>
      </c>
      <c r="M32" s="46">
        <f t="shared" si="5"/>
        <v>1100</v>
      </c>
      <c r="N32" s="46">
        <f t="shared" si="5"/>
        <v>1100</v>
      </c>
      <c r="O32" s="46">
        <f t="shared" si="5"/>
        <v>1000</v>
      </c>
      <c r="P32" s="46">
        <f t="shared" si="5"/>
        <v>1000</v>
      </c>
      <c r="Q32" s="46">
        <f t="shared" si="5"/>
        <v>1000</v>
      </c>
    </row>
    <row r="33" spans="1:17" s="31" customFormat="1" ht="39" customHeight="1">
      <c r="A33" s="275"/>
      <c r="B33" s="278"/>
      <c r="C33" s="281"/>
      <c r="D33" s="266"/>
      <c r="E33" s="103" t="s">
        <v>15</v>
      </c>
      <c r="F33" s="46"/>
      <c r="G33" s="46"/>
      <c r="H33" s="46"/>
      <c r="I33" s="46"/>
      <c r="J33" s="46"/>
      <c r="K33" s="46"/>
      <c r="L33" s="29"/>
      <c r="M33" s="29"/>
      <c r="N33" s="29"/>
      <c r="O33" s="29"/>
      <c r="P33" s="29"/>
      <c r="Q33" s="29"/>
    </row>
    <row r="34" spans="1:17" s="28" customFormat="1" ht="21.75" customHeight="1">
      <c r="A34" s="194" t="s">
        <v>22</v>
      </c>
      <c r="B34" s="197" t="s">
        <v>194</v>
      </c>
      <c r="C34" s="200" t="s">
        <v>192</v>
      </c>
      <c r="D34" s="264" t="s">
        <v>171</v>
      </c>
      <c r="E34" s="45" t="s">
        <v>11</v>
      </c>
      <c r="F34" s="37">
        <f aca="true" t="shared" si="6" ref="F34:Q34">SUM(F35:F37)</f>
        <v>10000</v>
      </c>
      <c r="G34" s="37">
        <f t="shared" si="6"/>
        <v>0</v>
      </c>
      <c r="H34" s="37">
        <f t="shared" si="6"/>
        <v>1000</v>
      </c>
      <c r="I34" s="37">
        <f t="shared" si="6"/>
        <v>1000</v>
      </c>
      <c r="J34" s="37">
        <f t="shared" si="6"/>
        <v>1000</v>
      </c>
      <c r="K34" s="37">
        <f t="shared" si="6"/>
        <v>1000</v>
      </c>
      <c r="L34" s="37">
        <f t="shared" si="6"/>
        <v>1000</v>
      </c>
      <c r="M34" s="37">
        <f t="shared" si="6"/>
        <v>1000</v>
      </c>
      <c r="N34" s="37">
        <f t="shared" si="6"/>
        <v>1000</v>
      </c>
      <c r="O34" s="37">
        <f t="shared" si="6"/>
        <v>1000</v>
      </c>
      <c r="P34" s="37">
        <f t="shared" si="6"/>
        <v>1000</v>
      </c>
      <c r="Q34" s="37">
        <f t="shared" si="6"/>
        <v>1000</v>
      </c>
    </row>
    <row r="35" spans="1:17" s="31" customFormat="1" ht="21.75" customHeight="1">
      <c r="A35" s="195"/>
      <c r="B35" s="198"/>
      <c r="C35" s="304"/>
      <c r="D35" s="265"/>
      <c r="E35" s="103" t="s">
        <v>13</v>
      </c>
      <c r="F35" s="29"/>
      <c r="G35" s="112"/>
      <c r="H35" s="112"/>
      <c r="I35" s="112"/>
      <c r="J35" s="112"/>
      <c r="K35" s="112"/>
      <c r="L35" s="29"/>
      <c r="M35" s="29"/>
      <c r="N35" s="29"/>
      <c r="O35" s="102"/>
      <c r="P35" s="102"/>
      <c r="Q35" s="102"/>
    </row>
    <row r="36" spans="1:17" s="31" customFormat="1" ht="30.75" customHeight="1">
      <c r="A36" s="195"/>
      <c r="B36" s="198"/>
      <c r="C36" s="304"/>
      <c r="D36" s="265"/>
      <c r="E36" s="103" t="s">
        <v>14</v>
      </c>
      <c r="F36" s="29">
        <f>SUM(G36:Q36)</f>
        <v>10000</v>
      </c>
      <c r="G36" s="112"/>
      <c r="H36" s="29">
        <v>1000</v>
      </c>
      <c r="I36" s="29">
        <v>1000</v>
      </c>
      <c r="J36" s="29">
        <v>1000</v>
      </c>
      <c r="K36" s="29">
        <v>1000</v>
      </c>
      <c r="L36" s="29">
        <v>1000</v>
      </c>
      <c r="M36" s="29">
        <v>1000</v>
      </c>
      <c r="N36" s="29">
        <v>1000</v>
      </c>
      <c r="O36" s="29">
        <v>1000</v>
      </c>
      <c r="P36" s="29">
        <v>1000</v>
      </c>
      <c r="Q36" s="29">
        <v>1000</v>
      </c>
    </row>
    <row r="37" spans="1:17" s="31" customFormat="1" ht="51" customHeight="1">
      <c r="A37" s="196"/>
      <c r="B37" s="199"/>
      <c r="C37" s="305"/>
      <c r="D37" s="266"/>
      <c r="E37" s="103" t="s">
        <v>15</v>
      </c>
      <c r="F37" s="29"/>
      <c r="G37" s="112"/>
      <c r="H37" s="112"/>
      <c r="I37" s="112"/>
      <c r="J37" s="112"/>
      <c r="K37" s="112"/>
      <c r="L37" s="29"/>
      <c r="M37" s="29"/>
      <c r="N37" s="29"/>
      <c r="O37" s="29"/>
      <c r="P37" s="102"/>
      <c r="Q37" s="102"/>
    </row>
    <row r="38" spans="1:17" s="28" customFormat="1" ht="21.75" customHeight="1">
      <c r="A38" s="194" t="s">
        <v>23</v>
      </c>
      <c r="B38" s="197" t="s">
        <v>177</v>
      </c>
      <c r="C38" s="200" t="s">
        <v>180</v>
      </c>
      <c r="D38" s="264" t="s">
        <v>171</v>
      </c>
      <c r="E38" s="45" t="s">
        <v>11</v>
      </c>
      <c r="F38" s="37">
        <f>SUM(F39:F41)</f>
        <v>700</v>
      </c>
      <c r="G38" s="37">
        <f aca="true" t="shared" si="7" ref="G38:M38">SUM(G39:G41)</f>
        <v>0</v>
      </c>
      <c r="H38" s="37">
        <f t="shared" si="7"/>
        <v>100</v>
      </c>
      <c r="I38" s="37">
        <f t="shared" si="7"/>
        <v>100</v>
      </c>
      <c r="J38" s="37">
        <f t="shared" si="7"/>
        <v>100</v>
      </c>
      <c r="K38" s="37">
        <f t="shared" si="7"/>
        <v>100</v>
      </c>
      <c r="L38" s="37">
        <f t="shared" si="7"/>
        <v>100</v>
      </c>
      <c r="M38" s="37">
        <f t="shared" si="7"/>
        <v>100</v>
      </c>
      <c r="N38" s="37">
        <f>SUM(N39:N41)</f>
        <v>100</v>
      </c>
      <c r="O38" s="37">
        <v>0</v>
      </c>
      <c r="P38" s="37">
        <v>0</v>
      </c>
      <c r="Q38" s="37">
        <v>0</v>
      </c>
    </row>
    <row r="39" spans="1:17" s="31" customFormat="1" ht="21.75" customHeight="1">
      <c r="A39" s="195"/>
      <c r="B39" s="198"/>
      <c r="C39" s="304"/>
      <c r="D39" s="265"/>
      <c r="E39" s="124" t="s">
        <v>13</v>
      </c>
      <c r="F39" s="29"/>
      <c r="G39" s="112"/>
      <c r="H39" s="112"/>
      <c r="I39" s="112"/>
      <c r="J39" s="112"/>
      <c r="K39" s="112"/>
      <c r="L39" s="29"/>
      <c r="M39" s="29"/>
      <c r="N39" s="29"/>
      <c r="O39" s="112"/>
      <c r="P39" s="112"/>
      <c r="Q39" s="112"/>
    </row>
    <row r="40" spans="1:17" s="31" customFormat="1" ht="30.75" customHeight="1">
      <c r="A40" s="195"/>
      <c r="B40" s="198"/>
      <c r="C40" s="304"/>
      <c r="D40" s="265"/>
      <c r="E40" s="124" t="s">
        <v>14</v>
      </c>
      <c r="F40" s="29">
        <f>SUM(G40:Q40)</f>
        <v>700</v>
      </c>
      <c r="G40" s="29"/>
      <c r="H40" s="29">
        <v>100</v>
      </c>
      <c r="I40" s="29">
        <v>100</v>
      </c>
      <c r="J40" s="29">
        <v>100</v>
      </c>
      <c r="K40" s="29">
        <v>100</v>
      </c>
      <c r="L40" s="29">
        <v>100</v>
      </c>
      <c r="M40" s="29">
        <v>100</v>
      </c>
      <c r="N40" s="29">
        <v>100</v>
      </c>
      <c r="O40" s="29"/>
      <c r="P40" s="29"/>
      <c r="Q40" s="29"/>
    </row>
    <row r="41" spans="1:17" s="31" customFormat="1" ht="51" customHeight="1">
      <c r="A41" s="196"/>
      <c r="B41" s="199"/>
      <c r="C41" s="305"/>
      <c r="D41" s="266"/>
      <c r="E41" s="124" t="s">
        <v>15</v>
      </c>
      <c r="F41" s="29"/>
      <c r="G41" s="112"/>
      <c r="H41" s="112"/>
      <c r="I41" s="112"/>
      <c r="J41" s="112"/>
      <c r="K41" s="112"/>
      <c r="L41" s="29"/>
      <c r="M41" s="29"/>
      <c r="N41" s="29"/>
      <c r="O41" s="29"/>
      <c r="P41" s="112"/>
      <c r="Q41" s="112"/>
    </row>
    <row r="42" spans="1:17" s="28" customFormat="1" ht="18.75" customHeight="1">
      <c r="A42" s="273" t="s">
        <v>24</v>
      </c>
      <c r="B42" s="276" t="s">
        <v>47</v>
      </c>
      <c r="C42" s="279" t="s">
        <v>180</v>
      </c>
      <c r="D42" s="264" t="s">
        <v>171</v>
      </c>
      <c r="E42" s="45" t="s">
        <v>11</v>
      </c>
      <c r="F42" s="9">
        <f>F44</f>
        <v>40000</v>
      </c>
      <c r="G42" s="9">
        <f aca="true" t="shared" si="8" ref="G42:P42">G44</f>
        <v>0</v>
      </c>
      <c r="H42" s="9">
        <f t="shared" si="8"/>
        <v>3000</v>
      </c>
      <c r="I42" s="9">
        <f t="shared" si="8"/>
        <v>3000</v>
      </c>
      <c r="J42" s="9">
        <f t="shared" si="8"/>
        <v>3000</v>
      </c>
      <c r="K42" s="9">
        <f t="shared" si="8"/>
        <v>3000</v>
      </c>
      <c r="L42" s="9">
        <f t="shared" si="8"/>
        <v>3000</v>
      </c>
      <c r="M42" s="9">
        <f t="shared" si="8"/>
        <v>5000</v>
      </c>
      <c r="N42" s="9">
        <f t="shared" si="8"/>
        <v>5000</v>
      </c>
      <c r="O42" s="9">
        <f t="shared" si="8"/>
        <v>5000</v>
      </c>
      <c r="P42" s="9">
        <f t="shared" si="8"/>
        <v>5000</v>
      </c>
      <c r="Q42" s="9">
        <f>Q44</f>
        <v>5000</v>
      </c>
    </row>
    <row r="43" spans="1:17" s="31" customFormat="1" ht="18.75" customHeight="1">
      <c r="A43" s="274"/>
      <c r="B43" s="277"/>
      <c r="C43" s="280"/>
      <c r="D43" s="265"/>
      <c r="E43" s="103" t="s">
        <v>13</v>
      </c>
      <c r="F43" s="46"/>
      <c r="G43" s="46"/>
      <c r="H43" s="46"/>
      <c r="I43" s="46"/>
      <c r="J43" s="46"/>
      <c r="K43" s="46"/>
      <c r="L43" s="29"/>
      <c r="M43" s="29"/>
      <c r="N43" s="29"/>
      <c r="O43" s="29"/>
      <c r="P43" s="29"/>
      <c r="Q43" s="29"/>
    </row>
    <row r="44" spans="1:17" s="31" customFormat="1" ht="18.75" customHeight="1">
      <c r="A44" s="274"/>
      <c r="B44" s="277"/>
      <c r="C44" s="280"/>
      <c r="D44" s="265"/>
      <c r="E44" s="103" t="s">
        <v>14</v>
      </c>
      <c r="F44" s="46">
        <f>SUM(G44:Q44)</f>
        <v>40000</v>
      </c>
      <c r="G44" s="46">
        <f>G48</f>
        <v>0</v>
      </c>
      <c r="H44" s="46">
        <f aca="true" t="shared" si="9" ref="H44:Q44">H48</f>
        <v>3000</v>
      </c>
      <c r="I44" s="46">
        <f t="shared" si="9"/>
        <v>3000</v>
      </c>
      <c r="J44" s="46">
        <f t="shared" si="9"/>
        <v>3000</v>
      </c>
      <c r="K44" s="46">
        <f t="shared" si="9"/>
        <v>3000</v>
      </c>
      <c r="L44" s="46">
        <f t="shared" si="9"/>
        <v>3000</v>
      </c>
      <c r="M44" s="46">
        <f t="shared" si="9"/>
        <v>5000</v>
      </c>
      <c r="N44" s="46">
        <f t="shared" si="9"/>
        <v>5000</v>
      </c>
      <c r="O44" s="46">
        <f t="shared" si="9"/>
        <v>5000</v>
      </c>
      <c r="P44" s="46">
        <f t="shared" si="9"/>
        <v>5000</v>
      </c>
      <c r="Q44" s="46">
        <f t="shared" si="9"/>
        <v>5000</v>
      </c>
    </row>
    <row r="45" spans="1:17" s="31" customFormat="1" ht="36.75" customHeight="1">
      <c r="A45" s="275"/>
      <c r="B45" s="278"/>
      <c r="C45" s="281"/>
      <c r="D45" s="266"/>
      <c r="E45" s="103" t="s">
        <v>15</v>
      </c>
      <c r="F45" s="46"/>
      <c r="G45" s="46"/>
      <c r="H45" s="46"/>
      <c r="I45" s="46"/>
      <c r="J45" s="46"/>
      <c r="K45" s="46"/>
      <c r="L45" s="29"/>
      <c r="M45" s="29"/>
      <c r="N45" s="29"/>
      <c r="O45" s="29"/>
      <c r="P45" s="29"/>
      <c r="Q45" s="29"/>
    </row>
    <row r="46" spans="1:17" s="28" customFormat="1" ht="31.5" customHeight="1" collapsed="1">
      <c r="A46" s="194" t="s">
        <v>25</v>
      </c>
      <c r="B46" s="156" t="s">
        <v>178</v>
      </c>
      <c r="C46" s="200" t="s">
        <v>180</v>
      </c>
      <c r="D46" s="264" t="s">
        <v>171</v>
      </c>
      <c r="E46" s="45" t="s">
        <v>11</v>
      </c>
      <c r="F46" s="37">
        <f>SUM(F47:F49)</f>
        <v>40000</v>
      </c>
      <c r="G46" s="37">
        <f aca="true" t="shared" si="10" ref="G46:P46">SUM(G47:G49)</f>
        <v>0</v>
      </c>
      <c r="H46" s="37">
        <f t="shared" si="10"/>
        <v>3000</v>
      </c>
      <c r="I46" s="37">
        <f t="shared" si="10"/>
        <v>3000</v>
      </c>
      <c r="J46" s="37">
        <f t="shared" si="10"/>
        <v>3000</v>
      </c>
      <c r="K46" s="37">
        <f t="shared" si="10"/>
        <v>3000</v>
      </c>
      <c r="L46" s="37">
        <f t="shared" si="10"/>
        <v>3000</v>
      </c>
      <c r="M46" s="37">
        <f t="shared" si="10"/>
        <v>5000</v>
      </c>
      <c r="N46" s="37">
        <f t="shared" si="10"/>
        <v>5000</v>
      </c>
      <c r="O46" s="37">
        <f t="shared" si="10"/>
        <v>5000</v>
      </c>
      <c r="P46" s="37">
        <f t="shared" si="10"/>
        <v>5000</v>
      </c>
      <c r="Q46" s="37">
        <f>SUM(Q47:Q49)</f>
        <v>5000</v>
      </c>
    </row>
    <row r="47" spans="1:17" s="31" customFormat="1" ht="17.25" customHeight="1">
      <c r="A47" s="293"/>
      <c r="B47" s="157"/>
      <c r="C47" s="201"/>
      <c r="D47" s="265"/>
      <c r="E47" s="103" t="s">
        <v>13</v>
      </c>
      <c r="F47" s="29"/>
      <c r="G47" s="29"/>
      <c r="H47" s="29"/>
      <c r="I47" s="29"/>
      <c r="J47" s="29"/>
      <c r="K47" s="29"/>
      <c r="L47" s="29">
        <v>0</v>
      </c>
      <c r="M47" s="29"/>
      <c r="N47" s="29">
        <v>0</v>
      </c>
      <c r="O47" s="29">
        <v>0</v>
      </c>
      <c r="P47" s="29">
        <v>0</v>
      </c>
      <c r="Q47" s="29">
        <v>0</v>
      </c>
    </row>
    <row r="48" spans="1:17" s="31" customFormat="1" ht="17.25" customHeight="1">
      <c r="A48" s="293"/>
      <c r="B48" s="157"/>
      <c r="C48" s="201"/>
      <c r="D48" s="265"/>
      <c r="E48" s="103" t="s">
        <v>14</v>
      </c>
      <c r="F48" s="29">
        <f>SUM(G48:Q48)</f>
        <v>40000</v>
      </c>
      <c r="G48" s="29"/>
      <c r="H48" s="29">
        <v>3000</v>
      </c>
      <c r="I48" s="29">
        <v>3000</v>
      </c>
      <c r="J48" s="29">
        <v>3000</v>
      </c>
      <c r="K48" s="29">
        <v>3000</v>
      </c>
      <c r="L48" s="29">
        <v>3000</v>
      </c>
      <c r="M48" s="29">
        <v>5000</v>
      </c>
      <c r="N48" s="29">
        <v>5000</v>
      </c>
      <c r="O48" s="29">
        <v>5000</v>
      </c>
      <c r="P48" s="29">
        <v>5000</v>
      </c>
      <c r="Q48" s="29">
        <v>5000</v>
      </c>
    </row>
    <row r="49" spans="1:17" s="31" customFormat="1" ht="34.5" customHeight="1">
      <c r="A49" s="294"/>
      <c r="B49" s="158"/>
      <c r="C49" s="202"/>
      <c r="D49" s="266"/>
      <c r="E49" s="103" t="s">
        <v>15</v>
      </c>
      <c r="F49" s="29"/>
      <c r="G49" s="29"/>
      <c r="H49" s="29"/>
      <c r="I49" s="29"/>
      <c r="J49" s="29"/>
      <c r="K49" s="29"/>
      <c r="L49" s="29">
        <v>0</v>
      </c>
      <c r="M49" s="29"/>
      <c r="N49" s="29">
        <v>0</v>
      </c>
      <c r="O49" s="29">
        <v>0</v>
      </c>
      <c r="P49" s="29">
        <v>0</v>
      </c>
      <c r="Q49" s="29">
        <v>0</v>
      </c>
    </row>
    <row r="50" spans="1:17" s="33" customFormat="1" ht="28.5" customHeight="1" collapsed="1">
      <c r="A50" s="283" t="s">
        <v>44</v>
      </c>
      <c r="B50" s="284"/>
      <c r="C50" s="284"/>
      <c r="D50" s="285"/>
      <c r="E50" s="45" t="s">
        <v>11</v>
      </c>
      <c r="F50" s="9">
        <f>SUM(F51:F53)</f>
        <v>50700</v>
      </c>
      <c r="G50" s="9">
        <f aca="true" t="shared" si="11" ref="G50:P50">SUM(G51:G53)</f>
        <v>0</v>
      </c>
      <c r="H50" s="9">
        <f t="shared" si="11"/>
        <v>4100</v>
      </c>
      <c r="I50" s="9">
        <f t="shared" si="11"/>
        <v>4100</v>
      </c>
      <c r="J50" s="9">
        <f t="shared" si="11"/>
        <v>4100</v>
      </c>
      <c r="K50" s="9">
        <f t="shared" si="11"/>
        <v>4100</v>
      </c>
      <c r="L50" s="9">
        <f t="shared" si="11"/>
        <v>4100</v>
      </c>
      <c r="M50" s="9">
        <f t="shared" si="11"/>
        <v>6100</v>
      </c>
      <c r="N50" s="9">
        <f t="shared" si="11"/>
        <v>6100</v>
      </c>
      <c r="O50" s="9">
        <f t="shared" si="11"/>
        <v>6000</v>
      </c>
      <c r="P50" s="9">
        <f t="shared" si="11"/>
        <v>6000</v>
      </c>
      <c r="Q50" s="9">
        <f>SUM(Q51:Q53)</f>
        <v>6000</v>
      </c>
    </row>
    <row r="51" spans="1:17" s="35" customFormat="1" ht="15.75">
      <c r="A51" s="286"/>
      <c r="B51" s="287"/>
      <c r="C51" s="287"/>
      <c r="D51" s="288"/>
      <c r="E51" s="44" t="s">
        <v>13</v>
      </c>
      <c r="F51" s="14"/>
      <c r="G51" s="14"/>
      <c r="H51" s="14"/>
      <c r="I51" s="14"/>
      <c r="J51" s="14"/>
      <c r="K51" s="14"/>
      <c r="L51" s="102"/>
      <c r="M51" s="102"/>
      <c r="N51" s="102"/>
      <c r="O51" s="102"/>
      <c r="P51" s="102"/>
      <c r="Q51" s="102"/>
    </row>
    <row r="52" spans="1:17" s="35" customFormat="1" ht="15.75">
      <c r="A52" s="286"/>
      <c r="B52" s="287"/>
      <c r="C52" s="287"/>
      <c r="D52" s="288"/>
      <c r="E52" s="44" t="s">
        <v>14</v>
      </c>
      <c r="F52" s="14">
        <f>SUM(G52:Q52)</f>
        <v>50700</v>
      </c>
      <c r="G52" s="112">
        <f aca="true" t="shared" si="12" ref="G52:Q52">G42+G30</f>
        <v>0</v>
      </c>
      <c r="H52" s="112">
        <f t="shared" si="12"/>
        <v>4100</v>
      </c>
      <c r="I52" s="112">
        <f t="shared" si="12"/>
        <v>4100</v>
      </c>
      <c r="J52" s="112">
        <f t="shared" si="12"/>
        <v>4100</v>
      </c>
      <c r="K52" s="112">
        <f t="shared" si="12"/>
        <v>4100</v>
      </c>
      <c r="L52" s="112">
        <f t="shared" si="12"/>
        <v>4100</v>
      </c>
      <c r="M52" s="112">
        <f t="shared" si="12"/>
        <v>6100</v>
      </c>
      <c r="N52" s="112">
        <f t="shared" si="12"/>
        <v>6100</v>
      </c>
      <c r="O52" s="112">
        <f t="shared" si="12"/>
        <v>6000</v>
      </c>
      <c r="P52" s="112">
        <f t="shared" si="12"/>
        <v>6000</v>
      </c>
      <c r="Q52" s="112">
        <f t="shared" si="12"/>
        <v>6000</v>
      </c>
    </row>
    <row r="53" spans="1:17" s="35" customFormat="1" ht="34.5" customHeight="1">
      <c r="A53" s="289"/>
      <c r="B53" s="290"/>
      <c r="C53" s="290"/>
      <c r="D53" s="291"/>
      <c r="E53" s="44" t="s">
        <v>15</v>
      </c>
      <c r="F53" s="14"/>
      <c r="G53" s="14"/>
      <c r="H53" s="14"/>
      <c r="I53" s="14"/>
      <c r="J53" s="14"/>
      <c r="K53" s="14"/>
      <c r="L53" s="102"/>
      <c r="M53" s="102"/>
      <c r="N53" s="102"/>
      <c r="O53" s="102"/>
      <c r="P53" s="102"/>
      <c r="Q53" s="102"/>
    </row>
    <row r="54" spans="1:17" s="90" customFormat="1" ht="27.75" customHeight="1" collapsed="1">
      <c r="A54" s="92"/>
      <c r="B54" s="292" t="str">
        <f>'Приложение 2'!B42:Q42</f>
        <v>Задача 4: Повышение инвестиционной привлекательности коммунальной инфраструктуры муниципального образования 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</row>
    <row r="55" spans="1:17" s="28" customFormat="1" ht="21" customHeight="1">
      <c r="A55" s="194" t="s">
        <v>26</v>
      </c>
      <c r="B55" s="197" t="s">
        <v>162</v>
      </c>
      <c r="C55" s="200" t="s">
        <v>180</v>
      </c>
      <c r="D55" s="264" t="s">
        <v>176</v>
      </c>
      <c r="E55" s="45" t="s">
        <v>11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</row>
    <row r="56" spans="1:17" s="31" customFormat="1" ht="21" customHeight="1">
      <c r="A56" s="293"/>
      <c r="B56" s="308"/>
      <c r="C56" s="201"/>
      <c r="D56" s="265"/>
      <c r="E56" s="103" t="s">
        <v>13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s="31" customFormat="1" ht="21" customHeight="1">
      <c r="A57" s="293"/>
      <c r="B57" s="308"/>
      <c r="C57" s="201"/>
      <c r="D57" s="265"/>
      <c r="E57" s="103" t="s">
        <v>14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s="31" customFormat="1" ht="21" customHeight="1">
      <c r="A58" s="294"/>
      <c r="B58" s="309"/>
      <c r="C58" s="202"/>
      <c r="D58" s="266"/>
      <c r="E58" s="103" t="s">
        <v>15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s="33" customFormat="1" ht="17.25" customHeight="1" collapsed="1">
      <c r="A59" s="283" t="s">
        <v>45</v>
      </c>
      <c r="B59" s="284"/>
      <c r="C59" s="284"/>
      <c r="D59" s="285"/>
      <c r="E59" s="45" t="s">
        <v>11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</row>
    <row r="60" spans="1:17" s="35" customFormat="1" ht="15.75">
      <c r="A60" s="286"/>
      <c r="B60" s="287"/>
      <c r="C60" s="287"/>
      <c r="D60" s="288"/>
      <c r="E60" s="44" t="s">
        <v>13</v>
      </c>
      <c r="F60" s="14"/>
      <c r="G60" s="14"/>
      <c r="H60" s="14"/>
      <c r="I60" s="14"/>
      <c r="J60" s="14"/>
      <c r="K60" s="14"/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</row>
    <row r="61" spans="1:17" s="35" customFormat="1" ht="15.75">
      <c r="A61" s="286"/>
      <c r="B61" s="287"/>
      <c r="C61" s="287"/>
      <c r="D61" s="288"/>
      <c r="E61" s="44" t="s">
        <v>14</v>
      </c>
      <c r="F61" s="14"/>
      <c r="G61" s="14"/>
      <c r="H61" s="14"/>
      <c r="I61" s="14"/>
      <c r="J61" s="14"/>
      <c r="K61" s="14"/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</row>
    <row r="62" spans="1:17" s="35" customFormat="1" ht="34.5" customHeight="1">
      <c r="A62" s="289"/>
      <c r="B62" s="290"/>
      <c r="C62" s="290"/>
      <c r="D62" s="291"/>
      <c r="E62" s="44" t="s">
        <v>15</v>
      </c>
      <c r="F62" s="14"/>
      <c r="G62" s="14"/>
      <c r="H62" s="14"/>
      <c r="I62" s="14"/>
      <c r="J62" s="14"/>
      <c r="K62" s="14"/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</row>
    <row r="63" spans="1:17" s="28" customFormat="1" ht="18.75" customHeight="1" collapsed="1">
      <c r="A63" s="295" t="s">
        <v>57</v>
      </c>
      <c r="B63" s="296"/>
      <c r="C63" s="296"/>
      <c r="D63" s="297"/>
      <c r="E63" s="45" t="s">
        <v>11</v>
      </c>
      <c r="F63" s="9">
        <f>SUM(F64:F66)</f>
        <v>51400</v>
      </c>
      <c r="G63" s="9">
        <f aca="true" t="shared" si="13" ref="G63:P63">SUM(G64:G66)</f>
        <v>200</v>
      </c>
      <c r="H63" s="9">
        <f t="shared" si="13"/>
        <v>4200</v>
      </c>
      <c r="I63" s="9">
        <f t="shared" si="13"/>
        <v>4100</v>
      </c>
      <c r="J63" s="9">
        <f t="shared" si="13"/>
        <v>4100</v>
      </c>
      <c r="K63" s="9">
        <f t="shared" si="13"/>
        <v>4300</v>
      </c>
      <c r="L63" s="9">
        <f t="shared" si="13"/>
        <v>4100</v>
      </c>
      <c r="M63" s="9">
        <f t="shared" si="13"/>
        <v>6100</v>
      </c>
      <c r="N63" s="9">
        <f t="shared" si="13"/>
        <v>6100</v>
      </c>
      <c r="O63" s="9">
        <f t="shared" si="13"/>
        <v>6000</v>
      </c>
      <c r="P63" s="9">
        <f t="shared" si="13"/>
        <v>6200</v>
      </c>
      <c r="Q63" s="9">
        <f>SUM(Q64:Q66)</f>
        <v>6000</v>
      </c>
    </row>
    <row r="64" spans="1:17" s="31" customFormat="1" ht="19.5" customHeight="1">
      <c r="A64" s="298"/>
      <c r="B64" s="299"/>
      <c r="C64" s="299"/>
      <c r="D64" s="300"/>
      <c r="E64" s="104" t="s">
        <v>13</v>
      </c>
      <c r="F64" s="14"/>
      <c r="G64" s="14"/>
      <c r="H64" s="14"/>
      <c r="I64" s="14"/>
      <c r="J64" s="14"/>
      <c r="K64" s="14"/>
      <c r="L64" s="102"/>
      <c r="M64" s="102"/>
      <c r="N64" s="102"/>
      <c r="O64" s="102"/>
      <c r="P64" s="102"/>
      <c r="Q64" s="102"/>
    </row>
    <row r="65" spans="1:17" s="31" customFormat="1" ht="20.25" customHeight="1">
      <c r="A65" s="298"/>
      <c r="B65" s="299"/>
      <c r="C65" s="299"/>
      <c r="D65" s="300"/>
      <c r="E65" s="104" t="s">
        <v>14</v>
      </c>
      <c r="F65" s="14">
        <f>SUM(G65:Q65)</f>
        <v>51400</v>
      </c>
      <c r="G65" s="112">
        <f aca="true" t="shared" si="14" ref="G65:Q65">G52+G27+G18</f>
        <v>200</v>
      </c>
      <c r="H65" s="112">
        <f t="shared" si="14"/>
        <v>4200</v>
      </c>
      <c r="I65" s="112">
        <f t="shared" si="14"/>
        <v>4100</v>
      </c>
      <c r="J65" s="112">
        <f t="shared" si="14"/>
        <v>4100</v>
      </c>
      <c r="K65" s="112">
        <f t="shared" si="14"/>
        <v>4300</v>
      </c>
      <c r="L65" s="112">
        <f t="shared" si="14"/>
        <v>4100</v>
      </c>
      <c r="M65" s="112">
        <f t="shared" si="14"/>
        <v>6100</v>
      </c>
      <c r="N65" s="112">
        <f t="shared" si="14"/>
        <v>6100</v>
      </c>
      <c r="O65" s="112">
        <f t="shared" si="14"/>
        <v>6000</v>
      </c>
      <c r="P65" s="112">
        <f t="shared" si="14"/>
        <v>6200</v>
      </c>
      <c r="Q65" s="112">
        <f t="shared" si="14"/>
        <v>6000</v>
      </c>
    </row>
    <row r="66" spans="1:17" s="31" customFormat="1" ht="33" customHeight="1">
      <c r="A66" s="301"/>
      <c r="B66" s="302"/>
      <c r="C66" s="302"/>
      <c r="D66" s="303"/>
      <c r="E66" s="104" t="s">
        <v>15</v>
      </c>
      <c r="F66" s="14">
        <f>SUM(L66:Q66)</f>
        <v>0</v>
      </c>
      <c r="G66" s="14"/>
      <c r="H66" s="14"/>
      <c r="I66" s="14"/>
      <c r="J66" s="14"/>
      <c r="K66" s="14"/>
      <c r="L66" s="102"/>
      <c r="M66" s="102"/>
      <c r="N66" s="102"/>
      <c r="O66" s="102"/>
      <c r="P66" s="102">
        <f>P19</f>
        <v>0</v>
      </c>
      <c r="Q66" s="102"/>
    </row>
  </sheetData>
  <sheetProtection/>
  <mergeCells count="54">
    <mergeCell ref="A55:A58"/>
    <mergeCell ref="B55:B58"/>
    <mergeCell ref="C55:C58"/>
    <mergeCell ref="D55:D58"/>
    <mergeCell ref="A59:D62"/>
    <mergeCell ref="A63:D66"/>
    <mergeCell ref="A50:D53"/>
    <mergeCell ref="B54:Q54"/>
    <mergeCell ref="A46:A49"/>
    <mergeCell ref="B46:B49"/>
    <mergeCell ref="C46:C49"/>
    <mergeCell ref="D46:D49"/>
    <mergeCell ref="A42:A45"/>
    <mergeCell ref="B42:B45"/>
    <mergeCell ref="C42:C45"/>
    <mergeCell ref="D42:D45"/>
    <mergeCell ref="A34:A37"/>
    <mergeCell ref="B34:B37"/>
    <mergeCell ref="C34:C37"/>
    <mergeCell ref="D34:D37"/>
    <mergeCell ref="A38:A41"/>
    <mergeCell ref="B38:B41"/>
    <mergeCell ref="A25:D28"/>
    <mergeCell ref="B29:Q29"/>
    <mergeCell ref="A30:A33"/>
    <mergeCell ref="B30:B33"/>
    <mergeCell ref="C30:C33"/>
    <mergeCell ref="D30:D33"/>
    <mergeCell ref="A21:A24"/>
    <mergeCell ref="B21:B24"/>
    <mergeCell ref="C21:C24"/>
    <mergeCell ref="D21:D24"/>
    <mergeCell ref="A12:A15"/>
    <mergeCell ref="B12:B15"/>
    <mergeCell ref="C12:C15"/>
    <mergeCell ref="D12:D15"/>
    <mergeCell ref="A16:D19"/>
    <mergeCell ref="B20:Q20"/>
    <mergeCell ref="B6:Q6"/>
    <mergeCell ref="B7:Q7"/>
    <mergeCell ref="A8:A11"/>
    <mergeCell ref="B8:B11"/>
    <mergeCell ref="C8:C11"/>
    <mergeCell ref="D8:D11"/>
    <mergeCell ref="C38:C41"/>
    <mergeCell ref="D38:D41"/>
    <mergeCell ref="A1:Q1"/>
    <mergeCell ref="A2:Q2"/>
    <mergeCell ref="A3:A4"/>
    <mergeCell ref="B3:B4"/>
    <mergeCell ref="C3:C4"/>
    <mergeCell ref="D3:D4"/>
    <mergeCell ref="E3:E4"/>
    <mergeCell ref="F3:Q3"/>
  </mergeCells>
  <conditionalFormatting sqref="R59:IV62 A59:E62 L56:Q58 A50:IV53 F60:Q66 L45:Q45 L47:Q47 L49:Q50 F42:P42 F30:Q30 L35:Q35 L37:Q43 F38:M38 D30:D49 A7:IV28 L31:Q31 L33:Q33">
    <cfRule type="cellIs" priority="95" dxfId="52" operator="equal" stopIfTrue="1">
      <formula>0</formula>
    </cfRule>
  </conditionalFormatting>
  <conditionalFormatting sqref="R59:IV59 F60:K62 A59:E59 F51:K53 F64:K66 A50:IV50 F63:Q63 F42:Q42 D30 D34 D38 F17:K19 A8:IV8 A12:IV12 A16:IV16 F7:L11 F18:Q18 F13:L15 F17:L17 F26:L28 A25:IV25 F19:L24 A21:IV21 F30:Q30 D42 D46">
    <cfRule type="cellIs" priority="94" dxfId="51" operator="equal" stopIfTrue="1">
      <formula>0</formula>
    </cfRule>
  </conditionalFormatting>
  <conditionalFormatting sqref="F50:Q50 F63:Q63 L47:Q47 L49:Q50 F42:Q42 F30:Q30 L35:N35 L37:N41 F38:M38 D8:D11 D30:D49 F26:L28 B12:D15 B8:B11 F8:Q8 H9:L19 F8:G19 M18:Q18 F16:Q16 F25:Q25 A21:Q24">
    <cfRule type="cellIs" priority="93" dxfId="50" operator="equal">
      <formula>0</formula>
    </cfRule>
  </conditionalFormatting>
  <conditionalFormatting sqref="D55:D58">
    <cfRule type="cellIs" priority="47" dxfId="52" operator="equal" stopIfTrue="1">
      <formula>0</formula>
    </cfRule>
  </conditionalFormatting>
  <conditionalFormatting sqref="D55">
    <cfRule type="cellIs" priority="46" dxfId="51" operator="equal" stopIfTrue="1">
      <formula>0</formula>
    </cfRule>
  </conditionalFormatting>
  <conditionalFormatting sqref="D55:D58">
    <cfRule type="cellIs" priority="45" dxfId="50" operator="equal">
      <formula>0</formula>
    </cfRule>
  </conditionalFormatting>
  <conditionalFormatting sqref="D55:D58">
    <cfRule type="cellIs" priority="44" dxfId="52" operator="equal" stopIfTrue="1">
      <formula>0</formula>
    </cfRule>
  </conditionalFormatting>
  <conditionalFormatting sqref="D55:D58">
    <cfRule type="cellIs" priority="43" dxfId="50" operator="equal">
      <formula>0</formula>
    </cfRule>
  </conditionalFormatting>
  <conditionalFormatting sqref="D55:D58">
    <cfRule type="cellIs" priority="42" dxfId="52" operator="equal" stopIfTrue="1">
      <formula>0</formula>
    </cfRule>
  </conditionalFormatting>
  <conditionalFormatting sqref="D55:D58">
    <cfRule type="cellIs" priority="41" dxfId="50" operator="equal">
      <formula>0</formula>
    </cfRule>
  </conditionalFormatting>
  <conditionalFormatting sqref="D55:D58">
    <cfRule type="cellIs" priority="40" dxfId="52" operator="equal" stopIfTrue="1">
      <formula>0</formula>
    </cfRule>
  </conditionalFormatting>
  <conditionalFormatting sqref="D55:D58">
    <cfRule type="cellIs" priority="39" dxfId="50" operator="equal">
      <formula>0</formula>
    </cfRule>
  </conditionalFormatting>
  <conditionalFormatting sqref="D55">
    <cfRule type="cellIs" priority="38" dxfId="51" operator="equal" stopIfTrue="1">
      <formula>0</formula>
    </cfRule>
  </conditionalFormatting>
  <conditionalFormatting sqref="D55">
    <cfRule type="cellIs" priority="37" dxfId="51" operator="equal" stopIfTrue="1">
      <formula>0</formula>
    </cfRule>
  </conditionalFormatting>
  <conditionalFormatting sqref="D55">
    <cfRule type="cellIs" priority="36" dxfId="51" operator="equal" stopIfTrue="1">
      <formula>0</formula>
    </cfRule>
  </conditionalFormatting>
  <printOptions/>
  <pageMargins left="0.7" right="0.7" top="0.75" bottom="0.75" header="0.3" footer="0.3"/>
  <pageSetup firstPageNumber="191" useFirstPageNumber="1" fitToHeight="10" horizontalDpi="600" verticalDpi="600" orientation="landscape" paperSize="9" scale="49" r:id="rId3"/>
  <headerFooter>
    <oddFooter>&amp;R&amp;"Times New Roman,обычный"&amp;P</oddFooter>
  </headerFooter>
  <rowBreaks count="1" manualBreakCount="1">
    <brk id="37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workbookViewId="0" topLeftCell="E43">
      <selection activeCell="G45" sqref="G45"/>
    </sheetView>
  </sheetViews>
  <sheetFormatPr defaultColWidth="9.140625" defaultRowHeight="15"/>
  <cols>
    <col min="1" max="1" width="6.421875" style="39" bestFit="1" customWidth="1"/>
    <col min="2" max="2" width="31.57421875" style="40" customWidth="1"/>
    <col min="3" max="3" width="15.140625" style="23" customWidth="1"/>
    <col min="4" max="4" width="22.00390625" style="41" customWidth="1"/>
    <col min="5" max="5" width="23.57421875" style="23" customWidth="1"/>
    <col min="6" max="11" width="14.7109375" style="23" customWidth="1"/>
    <col min="12" max="17" width="11.57421875" style="23" customWidth="1"/>
    <col min="18" max="16384" width="9.140625" style="23" customWidth="1"/>
  </cols>
  <sheetData>
    <row r="1" spans="1:17" ht="28.5" customHeight="1">
      <c r="A1" s="206" t="s">
        <v>131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28.5" customHeight="1">
      <c r="A2" s="207" t="s">
        <v>200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9.5" customHeight="1">
      <c r="A3" s="208" t="s">
        <v>0</v>
      </c>
      <c r="B3" s="209" t="s">
        <v>2</v>
      </c>
      <c r="C3" s="310" t="s">
        <v>3</v>
      </c>
      <c r="D3" s="209" t="s">
        <v>4</v>
      </c>
      <c r="E3" s="209" t="s">
        <v>30</v>
      </c>
      <c r="F3" s="306" t="s">
        <v>6</v>
      </c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ht="39.75" customHeight="1">
      <c r="A4" s="208"/>
      <c r="B4" s="210"/>
      <c r="C4" s="310"/>
      <c r="D4" s="210"/>
      <c r="E4" s="210"/>
      <c r="F4" s="126" t="s">
        <v>181</v>
      </c>
      <c r="G4" s="110">
        <v>2013</v>
      </c>
      <c r="H4" s="110">
        <v>2014</v>
      </c>
      <c r="I4" s="110">
        <v>2015</v>
      </c>
      <c r="J4" s="110">
        <v>2016</v>
      </c>
      <c r="K4" s="110">
        <v>2017</v>
      </c>
      <c r="L4" s="110">
        <v>2018</v>
      </c>
      <c r="M4" s="110">
        <v>2019</v>
      </c>
      <c r="N4" s="110">
        <v>2020</v>
      </c>
      <c r="O4" s="110">
        <v>2021</v>
      </c>
      <c r="P4" s="110">
        <v>2022</v>
      </c>
      <c r="Q4" s="110">
        <v>2023</v>
      </c>
    </row>
    <row r="5" spans="1:17" ht="15.75">
      <c r="A5" s="106" t="s">
        <v>7</v>
      </c>
      <c r="B5" s="106" t="s">
        <v>48</v>
      </c>
      <c r="C5" s="106" t="s">
        <v>49</v>
      </c>
      <c r="D5" s="106" t="s">
        <v>50</v>
      </c>
      <c r="E5" s="129" t="s">
        <v>51</v>
      </c>
      <c r="F5" s="129" t="s">
        <v>151</v>
      </c>
      <c r="G5" s="129" t="s">
        <v>152</v>
      </c>
      <c r="H5" s="129" t="s">
        <v>153</v>
      </c>
      <c r="I5" s="129" t="s">
        <v>154</v>
      </c>
      <c r="J5" s="129" t="s">
        <v>155</v>
      </c>
      <c r="K5" s="129" t="s">
        <v>156</v>
      </c>
      <c r="L5" s="129" t="s">
        <v>157</v>
      </c>
      <c r="M5" s="129" t="s">
        <v>183</v>
      </c>
      <c r="N5" s="129" t="s">
        <v>184</v>
      </c>
      <c r="O5" s="129" t="s">
        <v>185</v>
      </c>
      <c r="P5" s="129" t="s">
        <v>186</v>
      </c>
      <c r="Q5" s="129" t="s">
        <v>187</v>
      </c>
    </row>
    <row r="6" spans="1:17" ht="39" customHeight="1">
      <c r="A6" s="106"/>
      <c r="B6" s="214" t="str">
        <f>'Приложение 3'!B6:Q6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2013-2023 годы 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ht="15.75" customHeight="1">
      <c r="A7" s="106"/>
      <c r="B7" s="216" t="s">
        <v>8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</row>
    <row r="8" spans="1:17" s="28" customFormat="1" ht="28.5" customHeight="1">
      <c r="A8" s="311" t="s">
        <v>9</v>
      </c>
      <c r="B8" s="314" t="s">
        <v>52</v>
      </c>
      <c r="C8" s="200" t="s">
        <v>188</v>
      </c>
      <c r="D8" s="311" t="s">
        <v>163</v>
      </c>
      <c r="E8" s="8" t="s">
        <v>11</v>
      </c>
      <c r="F8" s="9">
        <f>SUM(G8:Q8)</f>
        <v>400</v>
      </c>
      <c r="G8" s="37">
        <f aca="true" t="shared" si="0" ref="G8:O8">SUM(G9:G11)</f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200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>SUM(P9:P11)</f>
        <v>200</v>
      </c>
      <c r="Q8" s="37">
        <v>0</v>
      </c>
    </row>
    <row r="9" spans="1:17" s="31" customFormat="1" ht="24" customHeight="1">
      <c r="A9" s="312"/>
      <c r="B9" s="315"/>
      <c r="C9" s="201"/>
      <c r="D9" s="312"/>
      <c r="E9" s="2" t="s">
        <v>13</v>
      </c>
      <c r="F9" s="11">
        <f>ROUND(SUM(L9:Q9),0)</f>
        <v>0</v>
      </c>
      <c r="G9" s="11"/>
      <c r="H9" s="11"/>
      <c r="I9" s="11"/>
      <c r="J9" s="11"/>
      <c r="K9" s="11"/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17" s="31" customFormat="1" ht="15.75">
      <c r="A10" s="312"/>
      <c r="B10" s="315"/>
      <c r="C10" s="201"/>
      <c r="D10" s="312"/>
      <c r="E10" s="2" t="s">
        <v>14</v>
      </c>
      <c r="F10" s="11">
        <f>ROUND(SUM(L10:Q10),0)</f>
        <v>0</v>
      </c>
      <c r="G10" s="11"/>
      <c r="H10" s="11"/>
      <c r="I10" s="11"/>
      <c r="J10" s="11"/>
      <c r="K10" s="11"/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</row>
    <row r="11" spans="1:17" s="31" customFormat="1" ht="31.5">
      <c r="A11" s="313"/>
      <c r="B11" s="316"/>
      <c r="C11" s="202"/>
      <c r="D11" s="313"/>
      <c r="E11" s="2" t="s">
        <v>15</v>
      </c>
      <c r="F11" s="11">
        <f>SUM(G11:Q11)</f>
        <v>400</v>
      </c>
      <c r="G11" s="11"/>
      <c r="H11" s="11"/>
      <c r="I11" s="11"/>
      <c r="J11" s="11"/>
      <c r="K11" s="11">
        <v>200</v>
      </c>
      <c r="L11" s="2"/>
      <c r="M11" s="2">
        <v>0</v>
      </c>
      <c r="N11" s="2">
        <v>0</v>
      </c>
      <c r="O11" s="2">
        <v>0</v>
      </c>
      <c r="P11" s="2">
        <v>200</v>
      </c>
      <c r="Q11" s="2"/>
    </row>
    <row r="12" spans="1:17" s="33" customFormat="1" ht="15.75">
      <c r="A12" s="283" t="s">
        <v>32</v>
      </c>
      <c r="B12" s="284"/>
      <c r="C12" s="284"/>
      <c r="D12" s="285"/>
      <c r="E12" s="111" t="s">
        <v>11</v>
      </c>
      <c r="F12" s="9">
        <f>SUM(G12:Q12)</f>
        <v>400</v>
      </c>
      <c r="G12" s="37">
        <f aca="true" t="shared" si="1" ref="G12:O12">SUM(G13:G15)</f>
        <v>0</v>
      </c>
      <c r="H12" s="37">
        <f t="shared" si="1"/>
        <v>0</v>
      </c>
      <c r="I12" s="37">
        <f t="shared" si="1"/>
        <v>0</v>
      </c>
      <c r="J12" s="37">
        <f t="shared" si="1"/>
        <v>0</v>
      </c>
      <c r="K12" s="37">
        <f t="shared" si="1"/>
        <v>200</v>
      </c>
      <c r="L12" s="37">
        <f t="shared" si="1"/>
        <v>0</v>
      </c>
      <c r="M12" s="37">
        <f t="shared" si="1"/>
        <v>0</v>
      </c>
      <c r="N12" s="37">
        <f t="shared" si="1"/>
        <v>0</v>
      </c>
      <c r="O12" s="37">
        <f t="shared" si="1"/>
        <v>0</v>
      </c>
      <c r="P12" s="37">
        <f>SUM(P13:P15)</f>
        <v>200</v>
      </c>
      <c r="Q12" s="37">
        <v>0</v>
      </c>
    </row>
    <row r="13" spans="1:17" s="35" customFormat="1" ht="15.75">
      <c r="A13" s="286"/>
      <c r="B13" s="287"/>
      <c r="C13" s="287"/>
      <c r="D13" s="288"/>
      <c r="E13" s="44" t="s">
        <v>13</v>
      </c>
      <c r="F13" s="13">
        <f>SUM(L13:Q13)</f>
        <v>0</v>
      </c>
      <c r="G13" s="13"/>
      <c r="H13" s="13"/>
      <c r="I13" s="13"/>
      <c r="J13" s="13"/>
      <c r="K13" s="13"/>
      <c r="L13" s="44">
        <f aca="true" t="shared" si="2" ref="L13:Q15">L9</f>
        <v>0</v>
      </c>
      <c r="M13" s="44">
        <f t="shared" si="2"/>
        <v>0</v>
      </c>
      <c r="N13" s="44">
        <f t="shared" si="2"/>
        <v>0</v>
      </c>
      <c r="O13" s="44">
        <f t="shared" si="2"/>
        <v>0</v>
      </c>
      <c r="P13" s="44">
        <f t="shared" si="2"/>
        <v>0</v>
      </c>
      <c r="Q13" s="44">
        <f t="shared" si="2"/>
        <v>0</v>
      </c>
    </row>
    <row r="14" spans="1:17" s="35" customFormat="1" ht="15.75">
      <c r="A14" s="286"/>
      <c r="B14" s="287"/>
      <c r="C14" s="287"/>
      <c r="D14" s="288"/>
      <c r="E14" s="44" t="s">
        <v>14</v>
      </c>
      <c r="F14" s="13">
        <f>SUM(L14:Q14)</f>
        <v>0</v>
      </c>
      <c r="G14" s="13"/>
      <c r="H14" s="13"/>
      <c r="I14" s="13"/>
      <c r="J14" s="13"/>
      <c r="K14" s="13"/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4">
        <f t="shared" si="2"/>
        <v>0</v>
      </c>
    </row>
    <row r="15" spans="1:17" s="35" customFormat="1" ht="31.5">
      <c r="A15" s="289"/>
      <c r="B15" s="290"/>
      <c r="C15" s="290"/>
      <c r="D15" s="291"/>
      <c r="E15" s="44" t="s">
        <v>15</v>
      </c>
      <c r="F15" s="13">
        <v>400</v>
      </c>
      <c r="G15" s="13"/>
      <c r="H15" s="13"/>
      <c r="I15" s="13"/>
      <c r="J15" s="13"/>
      <c r="K15" s="13">
        <v>200</v>
      </c>
      <c r="L15" s="44">
        <f t="shared" si="2"/>
        <v>0</v>
      </c>
      <c r="M15" s="44">
        <f t="shared" si="2"/>
        <v>0</v>
      </c>
      <c r="N15" s="44">
        <f t="shared" si="2"/>
        <v>0</v>
      </c>
      <c r="O15" s="44">
        <f t="shared" si="2"/>
        <v>0</v>
      </c>
      <c r="P15" s="44">
        <f t="shared" si="2"/>
        <v>200</v>
      </c>
      <c r="Q15" s="44">
        <f t="shared" si="2"/>
        <v>0</v>
      </c>
    </row>
    <row r="16" spans="1:17" s="90" customFormat="1" ht="15.75">
      <c r="A16" s="98"/>
      <c r="B16" s="216" t="s">
        <v>18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</row>
    <row r="17" spans="1:17" s="28" customFormat="1" ht="23.25" customHeight="1">
      <c r="A17" s="194" t="s">
        <v>19</v>
      </c>
      <c r="B17" s="197" t="s">
        <v>142</v>
      </c>
      <c r="C17" s="200">
        <v>2014</v>
      </c>
      <c r="D17" s="159" t="s">
        <v>33</v>
      </c>
      <c r="E17" s="45" t="s">
        <v>11</v>
      </c>
      <c r="F17" s="9">
        <v>400</v>
      </c>
      <c r="G17" s="37">
        <v>0</v>
      </c>
      <c r="H17" s="37">
        <v>400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</row>
    <row r="18" spans="1:17" s="31" customFormat="1" ht="29.25" customHeight="1">
      <c r="A18" s="293"/>
      <c r="B18" s="308"/>
      <c r="C18" s="201"/>
      <c r="D18" s="160"/>
      <c r="E18" s="103" t="s">
        <v>13</v>
      </c>
      <c r="F18" s="11">
        <f>ROUND(SUM(L18:Q18),0)</f>
        <v>0</v>
      </c>
      <c r="G18" s="11"/>
      <c r="H18" s="11"/>
      <c r="I18" s="11"/>
      <c r="J18" s="11"/>
      <c r="K18" s="11"/>
      <c r="L18" s="29"/>
      <c r="M18" s="29"/>
      <c r="N18" s="29"/>
      <c r="O18" s="29">
        <v>0</v>
      </c>
      <c r="P18" s="29">
        <v>0</v>
      </c>
      <c r="Q18" s="29">
        <v>0</v>
      </c>
    </row>
    <row r="19" spans="1:17" s="31" customFormat="1" ht="22.5" customHeight="1">
      <c r="A19" s="293"/>
      <c r="B19" s="308"/>
      <c r="C19" s="201"/>
      <c r="D19" s="160"/>
      <c r="E19" s="103" t="s">
        <v>14</v>
      </c>
      <c r="F19" s="11">
        <v>400</v>
      </c>
      <c r="G19" s="11"/>
      <c r="H19" s="11">
        <v>400</v>
      </c>
      <c r="I19" s="11"/>
      <c r="J19" s="11"/>
      <c r="K19" s="11"/>
      <c r="L19" s="29"/>
      <c r="M19" s="29"/>
      <c r="N19" s="29"/>
      <c r="O19" s="29">
        <v>0</v>
      </c>
      <c r="P19" s="29">
        <v>0</v>
      </c>
      <c r="Q19" s="29">
        <v>0</v>
      </c>
    </row>
    <row r="20" spans="1:17" s="31" customFormat="1" ht="39" customHeight="1">
      <c r="A20" s="294"/>
      <c r="B20" s="309"/>
      <c r="C20" s="202"/>
      <c r="D20" s="161"/>
      <c r="E20" s="103" t="s">
        <v>15</v>
      </c>
      <c r="F20" s="11">
        <f>ROUND(SUM(L20:Q20),0)</f>
        <v>0</v>
      </c>
      <c r="G20" s="11"/>
      <c r="H20" s="11"/>
      <c r="I20" s="11"/>
      <c r="J20" s="11"/>
      <c r="K20" s="11"/>
      <c r="L20" s="29"/>
      <c r="M20" s="29"/>
      <c r="N20" s="29"/>
      <c r="O20" s="29"/>
      <c r="P20" s="29"/>
      <c r="Q20" s="29"/>
    </row>
    <row r="21" spans="1:17" s="33" customFormat="1" ht="15.75">
      <c r="A21" s="283" t="s">
        <v>34</v>
      </c>
      <c r="B21" s="284"/>
      <c r="C21" s="284"/>
      <c r="D21" s="285"/>
      <c r="E21" s="111" t="s">
        <v>11</v>
      </c>
      <c r="F21" s="37">
        <v>400</v>
      </c>
      <c r="G21" s="37">
        <v>0</v>
      </c>
      <c r="H21" s="37">
        <v>400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s="35" customFormat="1" ht="15.75">
      <c r="A22" s="286"/>
      <c r="B22" s="287"/>
      <c r="C22" s="287"/>
      <c r="D22" s="288"/>
      <c r="E22" s="44" t="s">
        <v>13</v>
      </c>
      <c r="F22" s="13">
        <f>SUM(L22:Q22)</f>
        <v>0</v>
      </c>
      <c r="G22" s="13"/>
      <c r="H22" s="13"/>
      <c r="I22" s="13"/>
      <c r="J22" s="13"/>
      <c r="K22" s="13"/>
      <c r="L22" s="44"/>
      <c r="M22" s="44">
        <f aca="true" t="shared" si="3" ref="M22:Q24">M18</f>
        <v>0</v>
      </c>
      <c r="N22" s="44">
        <f t="shared" si="3"/>
        <v>0</v>
      </c>
      <c r="O22" s="44">
        <f t="shared" si="3"/>
        <v>0</v>
      </c>
      <c r="P22" s="44">
        <f t="shared" si="3"/>
        <v>0</v>
      </c>
      <c r="Q22" s="44">
        <f t="shared" si="3"/>
        <v>0</v>
      </c>
    </row>
    <row r="23" spans="1:17" s="35" customFormat="1" ht="15.75">
      <c r="A23" s="286"/>
      <c r="B23" s="287"/>
      <c r="C23" s="287"/>
      <c r="D23" s="288"/>
      <c r="E23" s="44" t="s">
        <v>14</v>
      </c>
      <c r="F23" s="13">
        <v>400</v>
      </c>
      <c r="G23" s="13"/>
      <c r="H23" s="13">
        <v>400</v>
      </c>
      <c r="I23" s="13"/>
      <c r="J23" s="13"/>
      <c r="K23" s="13"/>
      <c r="L23" s="44"/>
      <c r="M23" s="44">
        <f t="shared" si="3"/>
        <v>0</v>
      </c>
      <c r="N23" s="44">
        <f t="shared" si="3"/>
        <v>0</v>
      </c>
      <c r="O23" s="44">
        <f t="shared" si="3"/>
        <v>0</v>
      </c>
      <c r="P23" s="44">
        <f t="shared" si="3"/>
        <v>0</v>
      </c>
      <c r="Q23" s="44">
        <f t="shared" si="3"/>
        <v>0</v>
      </c>
    </row>
    <row r="24" spans="1:17" s="35" customFormat="1" ht="31.5">
      <c r="A24" s="289"/>
      <c r="B24" s="290"/>
      <c r="C24" s="290"/>
      <c r="D24" s="291"/>
      <c r="E24" s="44" t="s">
        <v>15</v>
      </c>
      <c r="F24" s="13">
        <f>SUM(L24:Q24)</f>
        <v>0</v>
      </c>
      <c r="G24" s="13"/>
      <c r="H24" s="13"/>
      <c r="I24" s="13"/>
      <c r="J24" s="13"/>
      <c r="K24" s="13"/>
      <c r="L24" s="44"/>
      <c r="M24" s="44">
        <f t="shared" si="3"/>
        <v>0</v>
      </c>
      <c r="N24" s="44">
        <f t="shared" si="3"/>
        <v>0</v>
      </c>
      <c r="O24" s="44">
        <f t="shared" si="3"/>
        <v>0</v>
      </c>
      <c r="P24" s="44">
        <f t="shared" si="3"/>
        <v>0</v>
      </c>
      <c r="Q24" s="44">
        <f t="shared" si="3"/>
        <v>0</v>
      </c>
    </row>
    <row r="25" spans="1:17" ht="30" customHeight="1">
      <c r="A25" s="106"/>
      <c r="B25" s="216" t="s">
        <v>20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</row>
    <row r="26" spans="1:17" s="33" customFormat="1" ht="28.5" customHeight="1">
      <c r="A26" s="273" t="s">
        <v>21</v>
      </c>
      <c r="B26" s="276" t="s">
        <v>53</v>
      </c>
      <c r="C26" s="279"/>
      <c r="D26" s="149" t="s">
        <v>33</v>
      </c>
      <c r="E26" s="45" t="s">
        <v>11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</row>
    <row r="27" spans="1:17" s="31" customFormat="1" ht="32.25" customHeight="1">
      <c r="A27" s="274"/>
      <c r="B27" s="277"/>
      <c r="C27" s="280"/>
      <c r="D27" s="317"/>
      <c r="E27" s="103" t="s">
        <v>13</v>
      </c>
      <c r="F27" s="12"/>
      <c r="G27" s="12"/>
      <c r="H27" s="12"/>
      <c r="I27" s="12"/>
      <c r="J27" s="12"/>
      <c r="K27" s="12"/>
      <c r="L27" s="29"/>
      <c r="M27" s="29"/>
      <c r="N27" s="29"/>
      <c r="O27" s="29"/>
      <c r="P27" s="29"/>
      <c r="Q27" s="29"/>
    </row>
    <row r="28" spans="1:17" s="31" customFormat="1" ht="21.75" customHeight="1">
      <c r="A28" s="274"/>
      <c r="B28" s="277"/>
      <c r="C28" s="280"/>
      <c r="D28" s="317"/>
      <c r="E28" s="103" t="s">
        <v>14</v>
      </c>
      <c r="F28" s="12"/>
      <c r="G28" s="12"/>
      <c r="H28" s="12"/>
      <c r="I28" s="12"/>
      <c r="J28" s="12"/>
      <c r="K28" s="12"/>
      <c r="L28" s="29"/>
      <c r="M28" s="29"/>
      <c r="N28" s="29"/>
      <c r="O28" s="29"/>
      <c r="P28" s="29"/>
      <c r="Q28" s="29"/>
    </row>
    <row r="29" spans="1:17" s="31" customFormat="1" ht="37.5" customHeight="1">
      <c r="A29" s="275"/>
      <c r="B29" s="278"/>
      <c r="C29" s="281"/>
      <c r="D29" s="150"/>
      <c r="E29" s="103" t="s">
        <v>15</v>
      </c>
      <c r="F29" s="12"/>
      <c r="G29" s="12"/>
      <c r="H29" s="12"/>
      <c r="I29" s="12"/>
      <c r="J29" s="12"/>
      <c r="K29" s="12"/>
      <c r="L29" s="29"/>
      <c r="M29" s="29"/>
      <c r="N29" s="29"/>
      <c r="O29" s="29"/>
      <c r="P29" s="29"/>
      <c r="Q29" s="29"/>
    </row>
    <row r="30" spans="1:17" s="33" customFormat="1" ht="28.5" customHeight="1">
      <c r="A30" s="273" t="s">
        <v>24</v>
      </c>
      <c r="B30" s="276" t="s">
        <v>54</v>
      </c>
      <c r="C30" s="279"/>
      <c r="D30" s="149" t="s">
        <v>33</v>
      </c>
      <c r="E30" s="45" t="s">
        <v>11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s="31" customFormat="1" ht="21.75" customHeight="1">
      <c r="A31" s="274"/>
      <c r="B31" s="277"/>
      <c r="C31" s="280"/>
      <c r="D31" s="317"/>
      <c r="E31" s="103" t="s">
        <v>13</v>
      </c>
      <c r="F31" s="12">
        <f>ROUND(SUM(L31:Q31),0)</f>
        <v>0</v>
      </c>
      <c r="G31" s="12"/>
      <c r="H31" s="12"/>
      <c r="I31" s="12"/>
      <c r="J31" s="12"/>
      <c r="K31" s="12"/>
      <c r="L31" s="29"/>
      <c r="M31" s="29"/>
      <c r="N31" s="29"/>
      <c r="O31" s="29"/>
      <c r="P31" s="29"/>
      <c r="Q31" s="29"/>
    </row>
    <row r="32" spans="1:17" s="31" customFormat="1" ht="17.25" customHeight="1">
      <c r="A32" s="274"/>
      <c r="B32" s="277"/>
      <c r="C32" s="280"/>
      <c r="D32" s="317"/>
      <c r="E32" s="103" t="s">
        <v>14</v>
      </c>
      <c r="F32" s="12">
        <f>ROUND(SUM(L32:Q32),0)</f>
        <v>0</v>
      </c>
      <c r="G32" s="12"/>
      <c r="H32" s="12"/>
      <c r="I32" s="12"/>
      <c r="J32" s="12"/>
      <c r="K32" s="12"/>
      <c r="L32" s="29"/>
      <c r="M32" s="29"/>
      <c r="N32" s="29"/>
      <c r="O32" s="29"/>
      <c r="P32" s="29"/>
      <c r="Q32" s="29"/>
    </row>
    <row r="33" spans="1:17" s="31" customFormat="1" ht="37.5" customHeight="1">
      <c r="A33" s="275"/>
      <c r="B33" s="278"/>
      <c r="C33" s="281"/>
      <c r="D33" s="150"/>
      <c r="E33" s="103" t="s">
        <v>15</v>
      </c>
      <c r="F33" s="12">
        <f>ROUND(SUM(L33:Q33),0)</f>
        <v>0</v>
      </c>
      <c r="G33" s="12"/>
      <c r="H33" s="12"/>
      <c r="I33" s="12"/>
      <c r="J33" s="12"/>
      <c r="K33" s="12"/>
      <c r="L33" s="29"/>
      <c r="M33" s="29"/>
      <c r="N33" s="29"/>
      <c r="O33" s="29"/>
      <c r="P33" s="29"/>
      <c r="Q33" s="29"/>
    </row>
    <row r="34" spans="1:17" s="33" customFormat="1" ht="27.75" customHeight="1">
      <c r="A34" s="318" t="s">
        <v>55</v>
      </c>
      <c r="B34" s="319" t="s">
        <v>143</v>
      </c>
      <c r="C34" s="320"/>
      <c r="D34" s="320" t="s">
        <v>33</v>
      </c>
      <c r="E34" s="45" t="s">
        <v>11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</row>
    <row r="35" spans="1:17" s="31" customFormat="1" ht="22.5" customHeight="1">
      <c r="A35" s="318"/>
      <c r="B35" s="319"/>
      <c r="C35" s="320"/>
      <c r="D35" s="320"/>
      <c r="E35" s="103" t="s">
        <v>13</v>
      </c>
      <c r="F35" s="12">
        <f>ROUND(SUM(L35:Q35),0)</f>
        <v>0</v>
      </c>
      <c r="G35" s="12"/>
      <c r="H35" s="12"/>
      <c r="I35" s="12"/>
      <c r="J35" s="12"/>
      <c r="K35" s="12"/>
      <c r="L35" s="29"/>
      <c r="M35" s="29"/>
      <c r="N35" s="29"/>
      <c r="O35" s="29"/>
      <c r="P35" s="29"/>
      <c r="Q35" s="29"/>
    </row>
    <row r="36" spans="1:17" s="31" customFormat="1" ht="19.5" customHeight="1">
      <c r="A36" s="318"/>
      <c r="B36" s="319"/>
      <c r="C36" s="320"/>
      <c r="D36" s="320"/>
      <c r="E36" s="103" t="s">
        <v>14</v>
      </c>
      <c r="F36" s="12">
        <f>ROUND(SUM(L36:Q36),0)</f>
        <v>0</v>
      </c>
      <c r="G36" s="12"/>
      <c r="H36" s="12"/>
      <c r="I36" s="12"/>
      <c r="J36" s="12"/>
      <c r="K36" s="12"/>
      <c r="L36" s="29"/>
      <c r="M36" s="29"/>
      <c r="N36" s="29"/>
      <c r="O36" s="29"/>
      <c r="P36" s="29"/>
      <c r="Q36" s="29"/>
    </row>
    <row r="37" spans="1:17" s="31" customFormat="1" ht="34.5" customHeight="1">
      <c r="A37" s="318"/>
      <c r="B37" s="319"/>
      <c r="C37" s="320"/>
      <c r="D37" s="320"/>
      <c r="E37" s="103" t="s">
        <v>15</v>
      </c>
      <c r="F37" s="12">
        <f>ROUND(SUM(L37:Q37),0)</f>
        <v>0</v>
      </c>
      <c r="G37" s="12"/>
      <c r="H37" s="12"/>
      <c r="I37" s="12"/>
      <c r="J37" s="12"/>
      <c r="K37" s="12"/>
      <c r="L37" s="29"/>
      <c r="M37" s="29"/>
      <c r="N37" s="29"/>
      <c r="O37" s="29"/>
      <c r="P37" s="29"/>
      <c r="Q37" s="29"/>
    </row>
    <row r="38" spans="1:17" s="31" customFormat="1" ht="15" customHeight="1">
      <c r="A38" s="295" t="s">
        <v>44</v>
      </c>
      <c r="B38" s="296"/>
      <c r="C38" s="296"/>
      <c r="D38" s="297"/>
      <c r="E38" s="45" t="s">
        <v>11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</row>
    <row r="39" spans="1:17" s="31" customFormat="1" ht="15.75">
      <c r="A39" s="298"/>
      <c r="B39" s="299"/>
      <c r="C39" s="299"/>
      <c r="D39" s="300"/>
      <c r="E39" s="103" t="s">
        <v>13</v>
      </c>
      <c r="F39" s="11">
        <f>SUM(L39:Q39)</f>
        <v>0</v>
      </c>
      <c r="G39" s="11"/>
      <c r="H39" s="11"/>
      <c r="I39" s="11"/>
      <c r="J39" s="11"/>
      <c r="K39" s="11"/>
      <c r="L39" s="29">
        <f aca="true" t="shared" si="4" ref="L39:Q41">L35+L31+L27</f>
        <v>0</v>
      </c>
      <c r="M39" s="29">
        <f t="shared" si="4"/>
        <v>0</v>
      </c>
      <c r="N39" s="29">
        <f t="shared" si="4"/>
        <v>0</v>
      </c>
      <c r="O39" s="29">
        <f t="shared" si="4"/>
        <v>0</v>
      </c>
      <c r="P39" s="29">
        <f t="shared" si="4"/>
        <v>0</v>
      </c>
      <c r="Q39" s="29">
        <f t="shared" si="4"/>
        <v>0</v>
      </c>
    </row>
    <row r="40" spans="1:17" s="31" customFormat="1" ht="15.75">
      <c r="A40" s="298"/>
      <c r="B40" s="299"/>
      <c r="C40" s="299"/>
      <c r="D40" s="300"/>
      <c r="E40" s="103" t="s">
        <v>14</v>
      </c>
      <c r="F40" s="11">
        <f>SUM(L40:Q40)</f>
        <v>0</v>
      </c>
      <c r="G40" s="11"/>
      <c r="H40" s="11"/>
      <c r="I40" s="11"/>
      <c r="J40" s="11"/>
      <c r="K40" s="11"/>
      <c r="L40" s="29">
        <f t="shared" si="4"/>
        <v>0</v>
      </c>
      <c r="M40" s="29">
        <f t="shared" si="4"/>
        <v>0</v>
      </c>
      <c r="N40" s="29">
        <f t="shared" si="4"/>
        <v>0</v>
      </c>
      <c r="O40" s="29">
        <f t="shared" si="4"/>
        <v>0</v>
      </c>
      <c r="P40" s="29">
        <f t="shared" si="4"/>
        <v>0</v>
      </c>
      <c r="Q40" s="29">
        <f t="shared" si="4"/>
        <v>0</v>
      </c>
    </row>
    <row r="41" spans="1:17" s="31" customFormat="1" ht="31.5">
      <c r="A41" s="301"/>
      <c r="B41" s="302"/>
      <c r="C41" s="302"/>
      <c r="D41" s="303"/>
      <c r="E41" s="103" t="s">
        <v>15</v>
      </c>
      <c r="F41" s="11">
        <f>SUM(L41:Q41)</f>
        <v>0</v>
      </c>
      <c r="G41" s="11"/>
      <c r="H41" s="11"/>
      <c r="I41" s="11"/>
      <c r="J41" s="11"/>
      <c r="K41" s="11"/>
      <c r="L41" s="29">
        <f t="shared" si="4"/>
        <v>0</v>
      </c>
      <c r="M41" s="29">
        <f t="shared" si="4"/>
        <v>0</v>
      </c>
      <c r="N41" s="29">
        <f t="shared" si="4"/>
        <v>0</v>
      </c>
      <c r="O41" s="29">
        <f t="shared" si="4"/>
        <v>0</v>
      </c>
      <c r="P41" s="29">
        <f t="shared" si="4"/>
        <v>0</v>
      </c>
      <c r="Q41" s="29">
        <f t="shared" si="4"/>
        <v>0</v>
      </c>
    </row>
    <row r="42" spans="1:17" s="31" customFormat="1" ht="27.75" customHeight="1">
      <c r="A42" s="54"/>
      <c r="B42" s="216" t="str">
        <f>'Приложение 2'!B42:Q42</f>
        <v>Задача 4: Повышение инвестиционной привлекательности коммунальной инфраструктуры муниципального образования 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</row>
    <row r="43" spans="1:17" s="36" customFormat="1" ht="23.25" customHeight="1">
      <c r="A43" s="194" t="s">
        <v>26</v>
      </c>
      <c r="B43" s="197" t="s">
        <v>56</v>
      </c>
      <c r="C43" s="200" t="s">
        <v>180</v>
      </c>
      <c r="D43" s="311" t="s">
        <v>163</v>
      </c>
      <c r="E43" s="45" t="s">
        <v>11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</row>
    <row r="44" spans="1:17" s="31" customFormat="1" ht="15.75">
      <c r="A44" s="293"/>
      <c r="B44" s="308"/>
      <c r="C44" s="201"/>
      <c r="D44" s="312"/>
      <c r="E44" s="103" t="s">
        <v>13</v>
      </c>
      <c r="F44" s="11">
        <f>SUM(L44:Q44)</f>
        <v>0</v>
      </c>
      <c r="G44" s="11"/>
      <c r="H44" s="11"/>
      <c r="I44" s="11"/>
      <c r="J44" s="11"/>
      <c r="K44" s="11"/>
      <c r="L44" s="29"/>
      <c r="M44" s="29"/>
      <c r="N44" s="29"/>
      <c r="O44" s="29"/>
      <c r="P44" s="29"/>
      <c r="Q44" s="29"/>
    </row>
    <row r="45" spans="1:17" s="31" customFormat="1" ht="15.75">
      <c r="A45" s="293"/>
      <c r="B45" s="308"/>
      <c r="C45" s="201"/>
      <c r="D45" s="312"/>
      <c r="E45" s="103" t="s">
        <v>14</v>
      </c>
      <c r="F45" s="11">
        <f>SUM(L45:Q45)</f>
        <v>0</v>
      </c>
      <c r="G45" s="11"/>
      <c r="H45" s="11"/>
      <c r="I45" s="11"/>
      <c r="J45" s="11"/>
      <c r="K45" s="11"/>
      <c r="L45" s="29"/>
      <c r="M45" s="29"/>
      <c r="N45" s="29"/>
      <c r="O45" s="29"/>
      <c r="P45" s="29"/>
      <c r="Q45" s="29"/>
    </row>
    <row r="46" spans="1:17" s="31" customFormat="1" ht="28.5" customHeight="1">
      <c r="A46" s="294"/>
      <c r="B46" s="309"/>
      <c r="C46" s="202"/>
      <c r="D46" s="313"/>
      <c r="E46" s="103" t="s">
        <v>15</v>
      </c>
      <c r="F46" s="11">
        <f>SUM(L46:Q46)</f>
        <v>0</v>
      </c>
      <c r="G46" s="11"/>
      <c r="H46" s="11"/>
      <c r="I46" s="11"/>
      <c r="J46" s="11"/>
      <c r="K46" s="11"/>
      <c r="L46" s="29"/>
      <c r="M46" s="29"/>
      <c r="N46" s="29"/>
      <c r="O46" s="29"/>
      <c r="P46" s="29"/>
      <c r="Q46" s="29"/>
    </row>
    <row r="47" spans="1:17" s="35" customFormat="1" ht="15" customHeight="1">
      <c r="A47" s="295" t="s">
        <v>45</v>
      </c>
      <c r="B47" s="296"/>
      <c r="C47" s="296"/>
      <c r="D47" s="297"/>
      <c r="E47" s="45" t="s">
        <v>11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</row>
    <row r="48" spans="1:17" s="35" customFormat="1" ht="15.75">
      <c r="A48" s="298"/>
      <c r="B48" s="299"/>
      <c r="C48" s="299"/>
      <c r="D48" s="300"/>
      <c r="E48" s="104" t="s">
        <v>13</v>
      </c>
      <c r="F48" s="13">
        <f>SUM(L48:Q48)</f>
        <v>0</v>
      </c>
      <c r="G48" s="13"/>
      <c r="H48" s="13"/>
      <c r="I48" s="13"/>
      <c r="J48" s="13"/>
      <c r="K48" s="13"/>
      <c r="L48" s="102">
        <f aca="true" t="shared" si="5" ref="L48:Q50">L44</f>
        <v>0</v>
      </c>
      <c r="M48" s="102">
        <f t="shared" si="5"/>
        <v>0</v>
      </c>
      <c r="N48" s="102">
        <f t="shared" si="5"/>
        <v>0</v>
      </c>
      <c r="O48" s="102">
        <f t="shared" si="5"/>
        <v>0</v>
      </c>
      <c r="P48" s="102">
        <f t="shared" si="5"/>
        <v>0</v>
      </c>
      <c r="Q48" s="102">
        <f t="shared" si="5"/>
        <v>0</v>
      </c>
    </row>
    <row r="49" spans="1:17" s="35" customFormat="1" ht="15.75">
      <c r="A49" s="298"/>
      <c r="B49" s="299"/>
      <c r="C49" s="299"/>
      <c r="D49" s="300"/>
      <c r="E49" s="104" t="s">
        <v>14</v>
      </c>
      <c r="F49" s="13">
        <f>SUM(L49:Q49)</f>
        <v>0</v>
      </c>
      <c r="G49" s="13"/>
      <c r="H49" s="13"/>
      <c r="I49" s="13"/>
      <c r="J49" s="13"/>
      <c r="K49" s="13"/>
      <c r="L49" s="102">
        <f t="shared" si="5"/>
        <v>0</v>
      </c>
      <c r="M49" s="102">
        <f t="shared" si="5"/>
        <v>0</v>
      </c>
      <c r="N49" s="102">
        <f t="shared" si="5"/>
        <v>0</v>
      </c>
      <c r="O49" s="102">
        <f t="shared" si="5"/>
        <v>0</v>
      </c>
      <c r="P49" s="102">
        <f t="shared" si="5"/>
        <v>0</v>
      </c>
      <c r="Q49" s="102">
        <f t="shared" si="5"/>
        <v>0</v>
      </c>
    </row>
    <row r="50" spans="1:17" s="35" customFormat="1" ht="31.5">
      <c r="A50" s="301"/>
      <c r="B50" s="302"/>
      <c r="C50" s="302"/>
      <c r="D50" s="303"/>
      <c r="E50" s="104" t="s">
        <v>15</v>
      </c>
      <c r="F50" s="13">
        <f>SUM(L50:Q50)</f>
        <v>0</v>
      </c>
      <c r="G50" s="13"/>
      <c r="H50" s="13"/>
      <c r="I50" s="13"/>
      <c r="J50" s="13"/>
      <c r="K50" s="13"/>
      <c r="L50" s="102">
        <f t="shared" si="5"/>
        <v>0</v>
      </c>
      <c r="M50" s="102">
        <f t="shared" si="5"/>
        <v>0</v>
      </c>
      <c r="N50" s="102">
        <f t="shared" si="5"/>
        <v>0</v>
      </c>
      <c r="O50" s="102">
        <f t="shared" si="5"/>
        <v>0</v>
      </c>
      <c r="P50" s="102">
        <f t="shared" si="5"/>
        <v>0</v>
      </c>
      <c r="Q50" s="102">
        <f t="shared" si="5"/>
        <v>0</v>
      </c>
    </row>
    <row r="51" spans="1:17" s="35" customFormat="1" ht="15" customHeight="1">
      <c r="A51" s="295" t="s">
        <v>57</v>
      </c>
      <c r="B51" s="296"/>
      <c r="C51" s="296"/>
      <c r="D51" s="297"/>
      <c r="E51" s="45" t="s">
        <v>11</v>
      </c>
      <c r="F51" s="9">
        <f>SUM(G51:Q51)</f>
        <v>800</v>
      </c>
      <c r="G51" s="9">
        <f aca="true" t="shared" si="6" ref="G51:P51">ROUND(SUM(G52:G54),0)</f>
        <v>0</v>
      </c>
      <c r="H51" s="9">
        <f t="shared" si="6"/>
        <v>400</v>
      </c>
      <c r="I51" s="9">
        <f t="shared" si="6"/>
        <v>0</v>
      </c>
      <c r="J51" s="9">
        <f t="shared" si="6"/>
        <v>0</v>
      </c>
      <c r="K51" s="9">
        <f t="shared" si="6"/>
        <v>200</v>
      </c>
      <c r="L51" s="9">
        <f t="shared" si="6"/>
        <v>0</v>
      </c>
      <c r="M51" s="9">
        <f t="shared" si="6"/>
        <v>0</v>
      </c>
      <c r="N51" s="9">
        <f t="shared" si="6"/>
        <v>0</v>
      </c>
      <c r="O51" s="9">
        <f t="shared" si="6"/>
        <v>0</v>
      </c>
      <c r="P51" s="9">
        <f t="shared" si="6"/>
        <v>200</v>
      </c>
      <c r="Q51" s="9">
        <f>ROUND(SUM(Q52:Q54),0)</f>
        <v>0</v>
      </c>
    </row>
    <row r="52" spans="1:17" s="35" customFormat="1" ht="15.75">
      <c r="A52" s="298"/>
      <c r="B52" s="299"/>
      <c r="C52" s="299"/>
      <c r="D52" s="300"/>
      <c r="E52" s="104" t="s">
        <v>13</v>
      </c>
      <c r="F52" s="13"/>
      <c r="G52" s="13"/>
      <c r="H52" s="13"/>
      <c r="I52" s="13"/>
      <c r="J52" s="13"/>
      <c r="K52" s="13"/>
      <c r="L52" s="102">
        <f aca="true" t="shared" si="7" ref="L52:Q52">L48+L39+L22+L13</f>
        <v>0</v>
      </c>
      <c r="M52" s="102">
        <f t="shared" si="7"/>
        <v>0</v>
      </c>
      <c r="N52" s="102">
        <f t="shared" si="7"/>
        <v>0</v>
      </c>
      <c r="O52" s="102">
        <f t="shared" si="7"/>
        <v>0</v>
      </c>
      <c r="P52" s="102">
        <f t="shared" si="7"/>
        <v>0</v>
      </c>
      <c r="Q52" s="102">
        <f t="shared" si="7"/>
        <v>0</v>
      </c>
    </row>
    <row r="53" spans="1:17" s="35" customFormat="1" ht="15.75">
      <c r="A53" s="298"/>
      <c r="B53" s="299"/>
      <c r="C53" s="299"/>
      <c r="D53" s="300"/>
      <c r="E53" s="104" t="s">
        <v>14</v>
      </c>
      <c r="F53" s="13">
        <f>SUM(G53:Q53)</f>
        <v>400</v>
      </c>
      <c r="G53" s="13"/>
      <c r="H53" s="13">
        <f>H14+H23</f>
        <v>400</v>
      </c>
      <c r="I53" s="13"/>
      <c r="J53" s="13"/>
      <c r="K53" s="13"/>
      <c r="L53" s="13"/>
      <c r="M53" s="13"/>
      <c r="N53" s="13"/>
      <c r="O53" s="13"/>
      <c r="P53" s="13"/>
      <c r="Q53" s="13"/>
    </row>
    <row r="54" spans="1:17" s="35" customFormat="1" ht="31.5">
      <c r="A54" s="301"/>
      <c r="B54" s="302"/>
      <c r="C54" s="302"/>
      <c r="D54" s="303"/>
      <c r="E54" s="104" t="s">
        <v>15</v>
      </c>
      <c r="F54" s="13">
        <f>SUM(G54:Q54)</f>
        <v>400</v>
      </c>
      <c r="G54" s="13"/>
      <c r="H54" s="13"/>
      <c r="I54" s="13"/>
      <c r="J54" s="13"/>
      <c r="K54" s="13">
        <f>K15+K24</f>
        <v>200</v>
      </c>
      <c r="L54" s="13"/>
      <c r="M54" s="13"/>
      <c r="N54" s="13"/>
      <c r="O54" s="13"/>
      <c r="P54" s="13">
        <f>P15+P24</f>
        <v>200</v>
      </c>
      <c r="Q54" s="13"/>
    </row>
  </sheetData>
  <sheetProtection/>
  <mergeCells count="42">
    <mergeCell ref="A47:D50"/>
    <mergeCell ref="A51:D54"/>
    <mergeCell ref="A38:D41"/>
    <mergeCell ref="B42:Q42"/>
    <mergeCell ref="A43:A46"/>
    <mergeCell ref="B43:B46"/>
    <mergeCell ref="C43:C46"/>
    <mergeCell ref="D43:D46"/>
    <mergeCell ref="A34:A37"/>
    <mergeCell ref="B34:B37"/>
    <mergeCell ref="C34:C37"/>
    <mergeCell ref="D34:D37"/>
    <mergeCell ref="A30:A33"/>
    <mergeCell ref="B30:B33"/>
    <mergeCell ref="C30:C33"/>
    <mergeCell ref="D30:D33"/>
    <mergeCell ref="A21:D24"/>
    <mergeCell ref="B25:Q25"/>
    <mergeCell ref="A26:A29"/>
    <mergeCell ref="B26:B29"/>
    <mergeCell ref="C26:C29"/>
    <mergeCell ref="D26:D29"/>
    <mergeCell ref="A12:D15"/>
    <mergeCell ref="B16:Q16"/>
    <mergeCell ref="A17:A20"/>
    <mergeCell ref="B17:B20"/>
    <mergeCell ref="C17:C20"/>
    <mergeCell ref="D17:D20"/>
    <mergeCell ref="B6:Q6"/>
    <mergeCell ref="B7:Q7"/>
    <mergeCell ref="A8:A11"/>
    <mergeCell ref="B8:B11"/>
    <mergeCell ref="C8:C11"/>
    <mergeCell ref="D8:D11"/>
    <mergeCell ref="A1:Q1"/>
    <mergeCell ref="A2:Q2"/>
    <mergeCell ref="A3:A4"/>
    <mergeCell ref="B3:B4"/>
    <mergeCell ref="C3:C4"/>
    <mergeCell ref="D3:D4"/>
    <mergeCell ref="E3:E4"/>
    <mergeCell ref="F3:Q3"/>
  </mergeCells>
  <conditionalFormatting sqref="F44:Q46 F27:Q29 F31:Q33 B8:B11 F7:Q7 F35:Q37 F39:Q42 F1:Q4 G6:Q7 G9:Q11 G13:Q16 G18:Q20 F6:F20 F22:Q25 F48:Q65536">
    <cfRule type="cellIs" priority="4" dxfId="52" operator="equal">
      <formula>0</formula>
    </cfRule>
  </conditionalFormatting>
  <conditionalFormatting sqref="F52:K65536 R47:IV47 F48:K50 A47:E47 R43:IV43 F44:K46 A43:E43 A30:E30 R38:IV38 F39:K42 F35:K37 A26:E26 R34:IV34 F31:K33 R30:IV30 A34:E34 R26:IV26 F27:K29 R21:IV21 F22:K25 A17:F17 R17:IV17 F18:K20 A12:F12 R12:IV12 A8:F8 F13:K16 F9:K11 R8:IV8 A38:E38 F1:K4 F6:K7 A21:E21 H53:Q53 F54:Q54 A51:IV51">
    <cfRule type="cellIs" priority="3" dxfId="51" operator="equal">
      <formula>0</formula>
    </cfRule>
  </conditionalFormatting>
  <conditionalFormatting sqref="F8 F12 F17 F51:Q51">
    <cfRule type="cellIs" priority="2" dxfId="50" operator="equal">
      <formula>0</formula>
    </cfRule>
  </conditionalFormatting>
  <printOptions/>
  <pageMargins left="0.7" right="0.7" top="0.75" bottom="0.75" header="0.3" footer="0.3"/>
  <pageSetup firstPageNumber="196" useFirstPageNumber="1" horizontalDpi="600" verticalDpi="600" orientation="landscape" paperSize="9" scale="49" r:id="rId1"/>
  <headerFooter>
    <oddFooter>&amp;R&amp;"Times New Roman,обычный"&amp;P</oddFooter>
  </headerFooter>
  <rowBreaks count="1" manualBreakCount="1">
    <brk id="4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70"/>
  <sheetViews>
    <sheetView tabSelected="1" view="pageBreakPreview" zoomScaleSheetLayoutView="100" zoomScalePageLayoutView="85" workbookViewId="0" topLeftCell="A82">
      <selection activeCell="H70" sqref="H70"/>
    </sheetView>
  </sheetViews>
  <sheetFormatPr defaultColWidth="9.140625" defaultRowHeight="15"/>
  <cols>
    <col min="1" max="1" width="6.140625" style="62" customWidth="1"/>
    <col min="2" max="2" width="28.421875" style="63" customWidth="1"/>
    <col min="3" max="3" width="14.140625" style="63" customWidth="1"/>
    <col min="4" max="4" width="29.28125" style="63" customWidth="1"/>
    <col min="5" max="5" width="19.8515625" style="64" customWidth="1"/>
    <col min="6" max="6" width="14.7109375" style="65" customWidth="1"/>
    <col min="7" max="7" width="8.57421875" style="65" customWidth="1"/>
    <col min="8" max="8" width="7.7109375" style="65" customWidth="1"/>
    <col min="9" max="9" width="9.28125" style="65" customWidth="1"/>
    <col min="10" max="10" width="8.8515625" style="65" customWidth="1"/>
    <col min="11" max="11" width="9.421875" style="65" customWidth="1"/>
    <col min="12" max="17" width="8.00390625" style="65" customWidth="1"/>
    <col min="18" max="16384" width="9.140625" style="61" customWidth="1"/>
  </cols>
  <sheetData>
    <row r="1" spans="1:17" s="59" customFormat="1" ht="15.75">
      <c r="A1" s="56"/>
      <c r="B1" s="57"/>
      <c r="C1" s="57"/>
      <c r="D1" s="57"/>
      <c r="E1" s="1"/>
      <c r="F1" s="58"/>
      <c r="G1" s="58"/>
      <c r="H1" s="58"/>
      <c r="I1" s="58"/>
      <c r="J1" s="58"/>
      <c r="K1" s="58"/>
      <c r="L1" s="58"/>
      <c r="M1" s="58"/>
      <c r="N1" s="353" t="s">
        <v>132</v>
      </c>
      <c r="O1" s="353"/>
      <c r="P1" s="353"/>
      <c r="Q1" s="353"/>
    </row>
    <row r="2" spans="1:30" s="59" customFormat="1" ht="18.75" customHeight="1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17" s="59" customFormat="1" ht="15.75">
      <c r="A3" s="318" t="s">
        <v>0</v>
      </c>
      <c r="B3" s="320" t="s">
        <v>2</v>
      </c>
      <c r="C3" s="320" t="s">
        <v>3</v>
      </c>
      <c r="D3" s="320" t="s">
        <v>4</v>
      </c>
      <c r="E3" s="310" t="s">
        <v>30</v>
      </c>
      <c r="F3" s="352" t="s">
        <v>39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</row>
    <row r="4" spans="1:17" s="59" customFormat="1" ht="33" customHeight="1">
      <c r="A4" s="318"/>
      <c r="B4" s="320"/>
      <c r="C4" s="320"/>
      <c r="D4" s="320"/>
      <c r="E4" s="310"/>
      <c r="F4" s="84" t="s">
        <v>181</v>
      </c>
      <c r="G4" s="86">
        <v>2013</v>
      </c>
      <c r="H4" s="86">
        <v>2014</v>
      </c>
      <c r="I4" s="86">
        <v>2015</v>
      </c>
      <c r="J4" s="86">
        <v>2016</v>
      </c>
      <c r="K4" s="86">
        <v>2017</v>
      </c>
      <c r="L4" s="86">
        <v>2018</v>
      </c>
      <c r="M4" s="86">
        <v>2019</v>
      </c>
      <c r="N4" s="86">
        <v>2020</v>
      </c>
      <c r="O4" s="86">
        <v>2021</v>
      </c>
      <c r="P4" s="86">
        <v>2022</v>
      </c>
      <c r="Q4" s="86">
        <v>2023</v>
      </c>
    </row>
    <row r="5" spans="1:17" s="59" customFormat="1" ht="15.75">
      <c r="A5" s="78">
        <v>1</v>
      </c>
      <c r="B5" s="78">
        <v>2</v>
      </c>
      <c r="C5" s="78">
        <v>3</v>
      </c>
      <c r="D5" s="125">
        <v>4</v>
      </c>
      <c r="E5" s="125">
        <v>5</v>
      </c>
      <c r="F5" s="125">
        <v>6</v>
      </c>
      <c r="G5" s="125">
        <v>7</v>
      </c>
      <c r="H5" s="125">
        <v>8</v>
      </c>
      <c r="I5" s="125">
        <v>9</v>
      </c>
      <c r="J5" s="125">
        <v>10</v>
      </c>
      <c r="K5" s="125">
        <v>11</v>
      </c>
      <c r="L5" s="125">
        <v>12</v>
      </c>
      <c r="M5" s="125">
        <v>13</v>
      </c>
      <c r="N5" s="125">
        <v>14</v>
      </c>
      <c r="O5" s="125">
        <v>15</v>
      </c>
      <c r="P5" s="125">
        <v>16</v>
      </c>
      <c r="Q5" s="125">
        <v>17</v>
      </c>
    </row>
    <row r="6" spans="1:17" s="88" customFormat="1" ht="18.75" customHeight="1">
      <c r="A6" s="87"/>
      <c r="B6" s="164" t="s">
        <v>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7" s="55" customFormat="1" ht="15.75">
      <c r="A7" s="337" t="s">
        <v>58</v>
      </c>
      <c r="B7" s="337"/>
      <c r="C7" s="337"/>
      <c r="D7" s="337"/>
      <c r="E7" s="45" t="s">
        <v>11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s="35" customFormat="1" ht="31.5">
      <c r="A8" s="337"/>
      <c r="B8" s="337"/>
      <c r="C8" s="337"/>
      <c r="D8" s="337"/>
      <c r="E8" s="80" t="s">
        <v>13</v>
      </c>
      <c r="F8" s="14"/>
      <c r="G8" s="14"/>
      <c r="H8" s="14"/>
      <c r="I8" s="14"/>
      <c r="J8" s="14"/>
      <c r="K8" s="14"/>
      <c r="L8" s="77"/>
      <c r="M8" s="77"/>
      <c r="N8" s="77"/>
      <c r="O8" s="77">
        <v>0</v>
      </c>
      <c r="P8" s="77">
        <v>0</v>
      </c>
      <c r="Q8" s="77">
        <v>0</v>
      </c>
    </row>
    <row r="9" spans="1:17" s="35" customFormat="1" ht="15.75">
      <c r="A9" s="337"/>
      <c r="B9" s="337"/>
      <c r="C9" s="337"/>
      <c r="D9" s="337"/>
      <c r="E9" s="80" t="s">
        <v>14</v>
      </c>
      <c r="F9" s="14"/>
      <c r="G9" s="14"/>
      <c r="H9" s="14"/>
      <c r="I9" s="14"/>
      <c r="J9" s="14"/>
      <c r="K9" s="14"/>
      <c r="L9" s="77"/>
      <c r="M9" s="77"/>
      <c r="N9" s="77"/>
      <c r="O9" s="77">
        <v>0</v>
      </c>
      <c r="P9" s="77">
        <v>0</v>
      </c>
      <c r="Q9" s="77">
        <v>0</v>
      </c>
    </row>
    <row r="10" spans="1:17" s="35" customFormat="1" ht="31.5">
      <c r="A10" s="337"/>
      <c r="B10" s="337"/>
      <c r="C10" s="337"/>
      <c r="D10" s="337"/>
      <c r="E10" s="80" t="s">
        <v>15</v>
      </c>
      <c r="F10" s="14"/>
      <c r="G10" s="14"/>
      <c r="H10" s="14"/>
      <c r="I10" s="14"/>
      <c r="J10" s="14"/>
      <c r="K10" s="14"/>
      <c r="L10" s="77"/>
      <c r="M10" s="77"/>
      <c r="N10" s="77"/>
      <c r="O10" s="77">
        <v>0</v>
      </c>
      <c r="P10" s="77">
        <v>0</v>
      </c>
      <c r="Q10" s="77">
        <v>0</v>
      </c>
    </row>
    <row r="11" spans="1:17" s="90" customFormat="1" ht="15.75">
      <c r="A11" s="89"/>
      <c r="B11" s="338" t="s">
        <v>140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</row>
    <row r="12" spans="1:17" s="28" customFormat="1" ht="15.75" customHeight="1">
      <c r="A12" s="349" t="s">
        <v>19</v>
      </c>
      <c r="B12" s="350" t="s">
        <v>164</v>
      </c>
      <c r="C12" s="351">
        <v>2014</v>
      </c>
      <c r="D12" s="264" t="s">
        <v>159</v>
      </c>
      <c r="E12" s="45" t="s">
        <v>11</v>
      </c>
      <c r="F12" s="9">
        <v>100</v>
      </c>
      <c r="G12" s="37">
        <v>0</v>
      </c>
      <c r="H12" s="37">
        <v>100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</row>
    <row r="13" spans="1:17" s="31" customFormat="1" ht="31.5" customHeight="1">
      <c r="A13" s="349"/>
      <c r="B13" s="350"/>
      <c r="C13" s="351"/>
      <c r="D13" s="265"/>
      <c r="E13" s="83" t="s">
        <v>13</v>
      </c>
      <c r="F13" s="12">
        <v>0</v>
      </c>
      <c r="G13" s="12"/>
      <c r="H13" s="12"/>
      <c r="I13" s="12"/>
      <c r="J13" s="12"/>
      <c r="K13" s="12"/>
      <c r="L13" s="29"/>
      <c r="M13" s="29"/>
      <c r="N13" s="29"/>
      <c r="O13" s="29"/>
      <c r="P13" s="29"/>
      <c r="Q13" s="29"/>
    </row>
    <row r="14" spans="1:17" s="31" customFormat="1" ht="15.75">
      <c r="A14" s="349"/>
      <c r="B14" s="350"/>
      <c r="C14" s="351"/>
      <c r="D14" s="265"/>
      <c r="E14" s="83" t="s">
        <v>14</v>
      </c>
      <c r="F14" s="12">
        <v>100</v>
      </c>
      <c r="G14" s="12"/>
      <c r="H14" s="12">
        <v>100</v>
      </c>
      <c r="I14" s="12"/>
      <c r="J14" s="12"/>
      <c r="K14" s="12"/>
      <c r="L14" s="29"/>
      <c r="M14" s="29"/>
      <c r="N14" s="29"/>
      <c r="O14" s="29"/>
      <c r="P14" s="29"/>
      <c r="Q14" s="29"/>
    </row>
    <row r="15" spans="1:17" s="31" customFormat="1" ht="31.5">
      <c r="A15" s="349"/>
      <c r="B15" s="350"/>
      <c r="C15" s="351"/>
      <c r="D15" s="266"/>
      <c r="E15" s="83" t="s">
        <v>15</v>
      </c>
      <c r="F15" s="12">
        <v>0</v>
      </c>
      <c r="G15" s="12"/>
      <c r="H15" s="12"/>
      <c r="I15" s="12"/>
      <c r="J15" s="12"/>
      <c r="K15" s="12"/>
      <c r="L15" s="29"/>
      <c r="M15" s="29"/>
      <c r="N15" s="29"/>
      <c r="O15" s="29"/>
      <c r="P15" s="29"/>
      <c r="Q15" s="29"/>
    </row>
    <row r="16" spans="1:17" s="28" customFormat="1" ht="23.25" customHeight="1">
      <c r="A16" s="349" t="s">
        <v>40</v>
      </c>
      <c r="B16" s="350" t="s">
        <v>59</v>
      </c>
      <c r="C16" s="351" t="s">
        <v>147</v>
      </c>
      <c r="D16" s="264" t="s">
        <v>159</v>
      </c>
      <c r="E16" s="45" t="s">
        <v>11</v>
      </c>
      <c r="F16" s="9">
        <v>200</v>
      </c>
      <c r="G16" s="9">
        <v>0</v>
      </c>
      <c r="H16" s="9">
        <v>100</v>
      </c>
      <c r="I16" s="9">
        <v>100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</row>
    <row r="17" spans="1:17" s="31" customFormat="1" ht="31.5" customHeight="1">
      <c r="A17" s="349"/>
      <c r="B17" s="350"/>
      <c r="C17" s="351"/>
      <c r="D17" s="265"/>
      <c r="E17" s="83" t="s">
        <v>13</v>
      </c>
      <c r="F17" s="12">
        <v>0</v>
      </c>
      <c r="G17" s="12"/>
      <c r="H17" s="12"/>
      <c r="I17" s="12"/>
      <c r="J17" s="12"/>
      <c r="K17" s="12"/>
      <c r="L17" s="29"/>
      <c r="M17" s="29"/>
      <c r="N17" s="29"/>
      <c r="O17" s="29"/>
      <c r="P17" s="29"/>
      <c r="Q17" s="29"/>
    </row>
    <row r="18" spans="1:17" s="31" customFormat="1" ht="15.75">
      <c r="A18" s="349"/>
      <c r="B18" s="350"/>
      <c r="C18" s="351"/>
      <c r="D18" s="265"/>
      <c r="E18" s="83" t="s">
        <v>14</v>
      </c>
      <c r="F18" s="12">
        <v>200</v>
      </c>
      <c r="G18" s="12"/>
      <c r="H18" s="12">
        <v>100</v>
      </c>
      <c r="I18" s="12">
        <v>100</v>
      </c>
      <c r="J18" s="12"/>
      <c r="K18" s="12"/>
      <c r="L18" s="29"/>
      <c r="M18" s="29"/>
      <c r="N18" s="29"/>
      <c r="O18" s="29"/>
      <c r="P18" s="29"/>
      <c r="Q18" s="29"/>
    </row>
    <row r="19" spans="1:17" s="31" customFormat="1" ht="50.25" customHeight="1">
      <c r="A19" s="349"/>
      <c r="B19" s="350"/>
      <c r="C19" s="351"/>
      <c r="D19" s="266"/>
      <c r="E19" s="83" t="s">
        <v>15</v>
      </c>
      <c r="F19" s="12">
        <v>0</v>
      </c>
      <c r="G19" s="12"/>
      <c r="H19" s="12"/>
      <c r="I19" s="12"/>
      <c r="J19" s="12"/>
      <c r="K19" s="12"/>
      <c r="L19" s="29"/>
      <c r="M19" s="29"/>
      <c r="N19" s="29"/>
      <c r="O19" s="29"/>
      <c r="P19" s="29"/>
      <c r="Q19" s="29"/>
    </row>
    <row r="20" spans="1:17" s="28" customFormat="1" ht="15.75">
      <c r="A20" s="337" t="s">
        <v>60</v>
      </c>
      <c r="B20" s="337"/>
      <c r="C20" s="337"/>
      <c r="D20" s="337"/>
      <c r="E20" s="45" t="s">
        <v>11</v>
      </c>
      <c r="F20" s="9">
        <v>300</v>
      </c>
      <c r="G20" s="9">
        <v>0</v>
      </c>
      <c r="H20" s="9">
        <v>200</v>
      </c>
      <c r="I20" s="9">
        <v>100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</row>
    <row r="21" spans="1:17" s="31" customFormat="1" ht="15.75">
      <c r="A21" s="337"/>
      <c r="B21" s="337"/>
      <c r="C21" s="337"/>
      <c r="D21" s="337"/>
      <c r="E21" s="83" t="s">
        <v>13</v>
      </c>
      <c r="F21" s="14">
        <v>0</v>
      </c>
      <c r="G21" s="14"/>
      <c r="H21" s="14"/>
      <c r="I21" s="14"/>
      <c r="J21" s="14"/>
      <c r="K21" s="14"/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31" customFormat="1" ht="15.75">
      <c r="A22" s="337"/>
      <c r="B22" s="337"/>
      <c r="C22" s="337"/>
      <c r="D22" s="337"/>
      <c r="E22" s="83" t="s">
        <v>14</v>
      </c>
      <c r="F22" s="14">
        <v>300</v>
      </c>
      <c r="G22" s="14"/>
      <c r="H22" s="14">
        <v>200</v>
      </c>
      <c r="I22" s="14">
        <v>100</v>
      </c>
      <c r="J22" s="14"/>
      <c r="K22" s="14"/>
      <c r="L22" s="29"/>
      <c r="M22" s="29"/>
      <c r="N22" s="29"/>
      <c r="O22" s="29">
        <v>0</v>
      </c>
      <c r="P22" s="29">
        <v>0</v>
      </c>
      <c r="Q22" s="29">
        <v>0</v>
      </c>
    </row>
    <row r="23" spans="1:17" s="31" customFormat="1" ht="31.5">
      <c r="A23" s="337"/>
      <c r="B23" s="337"/>
      <c r="C23" s="337"/>
      <c r="D23" s="337"/>
      <c r="E23" s="83" t="s">
        <v>15</v>
      </c>
      <c r="F23" s="14">
        <v>0</v>
      </c>
      <c r="G23" s="14"/>
      <c r="H23" s="14"/>
      <c r="I23" s="14"/>
      <c r="J23" s="14"/>
      <c r="K23" s="14"/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</row>
    <row r="24" spans="1:17" s="88" customFormat="1" ht="15.75">
      <c r="A24" s="87"/>
      <c r="B24" s="164" t="s">
        <v>20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1:17" s="91" customFormat="1" ht="15.75" customHeight="1">
      <c r="A25" s="342" t="s">
        <v>21</v>
      </c>
      <c r="B25" s="345" t="s">
        <v>61</v>
      </c>
      <c r="C25" s="209" t="s">
        <v>180</v>
      </c>
      <c r="D25" s="264" t="s">
        <v>159</v>
      </c>
      <c r="E25" s="45" t="s">
        <v>11</v>
      </c>
      <c r="F25" s="37">
        <f aca="true" t="shared" si="0" ref="F25:P25">SUM(F26:F28)</f>
        <v>2300</v>
      </c>
      <c r="G25" s="37">
        <f t="shared" si="0"/>
        <v>0</v>
      </c>
      <c r="H25" s="37">
        <f t="shared" si="0"/>
        <v>500</v>
      </c>
      <c r="I25" s="37">
        <f t="shared" si="0"/>
        <v>200</v>
      </c>
      <c r="J25" s="37">
        <f t="shared" si="0"/>
        <v>100</v>
      </c>
      <c r="K25" s="37">
        <f t="shared" si="0"/>
        <v>300</v>
      </c>
      <c r="L25" s="37">
        <f t="shared" si="0"/>
        <v>300</v>
      </c>
      <c r="M25" s="37">
        <f t="shared" si="0"/>
        <v>200</v>
      </c>
      <c r="N25" s="37">
        <f t="shared" si="0"/>
        <v>200</v>
      </c>
      <c r="O25" s="37">
        <f t="shared" si="0"/>
        <v>0</v>
      </c>
      <c r="P25" s="37">
        <f t="shared" si="0"/>
        <v>200</v>
      </c>
      <c r="Q25" s="37">
        <f>SUM(Q26:Q28)</f>
        <v>300</v>
      </c>
    </row>
    <row r="26" spans="1:17" s="91" customFormat="1" ht="31.5">
      <c r="A26" s="343"/>
      <c r="B26" s="346"/>
      <c r="C26" s="348"/>
      <c r="D26" s="265"/>
      <c r="E26" s="80" t="s">
        <v>13</v>
      </c>
      <c r="F26" s="14"/>
      <c r="G26" s="12"/>
      <c r="H26" s="12"/>
      <c r="I26" s="12"/>
      <c r="J26" s="12"/>
      <c r="K26" s="12"/>
      <c r="L26" s="12"/>
      <c r="M26" s="12"/>
      <c r="N26" s="29"/>
      <c r="O26" s="29"/>
      <c r="P26" s="29"/>
      <c r="Q26" s="29"/>
    </row>
    <row r="27" spans="1:17" s="91" customFormat="1" ht="15.75">
      <c r="A27" s="343"/>
      <c r="B27" s="346"/>
      <c r="C27" s="348"/>
      <c r="D27" s="265"/>
      <c r="E27" s="80" t="s">
        <v>14</v>
      </c>
      <c r="F27" s="14">
        <f>SUM(G27:Q27)</f>
        <v>2300</v>
      </c>
      <c r="G27" s="12">
        <f>G31+G35+G39</f>
        <v>0</v>
      </c>
      <c r="H27" s="12">
        <f aca="true" t="shared" si="1" ref="H27:Q27">H31+H35+H39</f>
        <v>500</v>
      </c>
      <c r="I27" s="12">
        <f t="shared" si="1"/>
        <v>200</v>
      </c>
      <c r="J27" s="12">
        <f t="shared" si="1"/>
        <v>100</v>
      </c>
      <c r="K27" s="12">
        <f t="shared" si="1"/>
        <v>300</v>
      </c>
      <c r="L27" s="12">
        <f t="shared" si="1"/>
        <v>300</v>
      </c>
      <c r="M27" s="12">
        <f t="shared" si="1"/>
        <v>200</v>
      </c>
      <c r="N27" s="12">
        <f t="shared" si="1"/>
        <v>200</v>
      </c>
      <c r="O27" s="12">
        <f t="shared" si="1"/>
        <v>0</v>
      </c>
      <c r="P27" s="12">
        <f t="shared" si="1"/>
        <v>200</v>
      </c>
      <c r="Q27" s="12">
        <f t="shared" si="1"/>
        <v>300</v>
      </c>
    </row>
    <row r="28" spans="1:17" s="91" customFormat="1" ht="43.5" customHeight="1">
      <c r="A28" s="344"/>
      <c r="B28" s="347"/>
      <c r="C28" s="210"/>
      <c r="D28" s="266"/>
      <c r="E28" s="80" t="s">
        <v>15</v>
      </c>
      <c r="F28" s="14"/>
      <c r="G28" s="14"/>
      <c r="H28" s="14"/>
      <c r="I28" s="14"/>
      <c r="J28" s="14"/>
      <c r="K28" s="14"/>
      <c r="L28" s="77"/>
      <c r="M28" s="77"/>
      <c r="N28" s="77"/>
      <c r="O28" s="77"/>
      <c r="P28" s="77"/>
      <c r="Q28" s="77"/>
    </row>
    <row r="29" spans="1:17" s="59" customFormat="1" ht="15.75" customHeight="1">
      <c r="A29" s="339" t="s">
        <v>22</v>
      </c>
      <c r="B29" s="334" t="s">
        <v>135</v>
      </c>
      <c r="C29" s="269" t="s">
        <v>180</v>
      </c>
      <c r="D29" s="264" t="s">
        <v>159</v>
      </c>
      <c r="E29" s="45" t="s">
        <v>11</v>
      </c>
      <c r="F29" s="9">
        <f>SUM(F30:F32)</f>
        <v>600</v>
      </c>
      <c r="G29" s="9">
        <f aca="true" t="shared" si="2" ref="G29:L29">SUM(G30:G32)</f>
        <v>0</v>
      </c>
      <c r="H29" s="9">
        <f t="shared" si="2"/>
        <v>100</v>
      </c>
      <c r="I29" s="9">
        <f t="shared" si="2"/>
        <v>100</v>
      </c>
      <c r="J29" s="9">
        <f t="shared" si="2"/>
        <v>100</v>
      </c>
      <c r="K29" s="9">
        <f t="shared" si="2"/>
        <v>100</v>
      </c>
      <c r="L29" s="9">
        <f t="shared" si="2"/>
        <v>100</v>
      </c>
      <c r="M29" s="9">
        <f>SUM(M30:M32)</f>
        <v>100</v>
      </c>
      <c r="N29" s="9">
        <v>0</v>
      </c>
      <c r="O29" s="9">
        <v>0</v>
      </c>
      <c r="P29" s="9">
        <v>0</v>
      </c>
      <c r="Q29" s="9">
        <v>0</v>
      </c>
    </row>
    <row r="30" spans="1:17" s="59" customFormat="1" ht="15.75">
      <c r="A30" s="340"/>
      <c r="B30" s="335"/>
      <c r="C30" s="321"/>
      <c r="D30" s="265"/>
      <c r="E30" s="83" t="s">
        <v>13</v>
      </c>
      <c r="F30" s="12"/>
      <c r="G30" s="12"/>
      <c r="H30" s="12"/>
      <c r="I30" s="12"/>
      <c r="J30" s="12"/>
      <c r="K30" s="12"/>
      <c r="L30" s="29"/>
      <c r="M30" s="29"/>
      <c r="N30" s="29"/>
      <c r="O30" s="29"/>
      <c r="P30" s="29"/>
      <c r="Q30" s="29"/>
    </row>
    <row r="31" spans="1:17" s="59" customFormat="1" ht="15.75">
      <c r="A31" s="340"/>
      <c r="B31" s="335"/>
      <c r="C31" s="321"/>
      <c r="D31" s="265"/>
      <c r="E31" s="83" t="s">
        <v>14</v>
      </c>
      <c r="F31" s="12">
        <f>SUM(G31:Q31)</f>
        <v>600</v>
      </c>
      <c r="G31" s="12"/>
      <c r="H31" s="12">
        <v>100</v>
      </c>
      <c r="I31" s="12">
        <v>100</v>
      </c>
      <c r="J31" s="12">
        <v>100</v>
      </c>
      <c r="K31" s="12">
        <v>100</v>
      </c>
      <c r="L31" s="29">
        <v>100</v>
      </c>
      <c r="M31" s="29">
        <v>100</v>
      </c>
      <c r="N31" s="29"/>
      <c r="O31" s="29"/>
      <c r="P31" s="29"/>
      <c r="Q31" s="29"/>
    </row>
    <row r="32" spans="1:17" s="59" customFormat="1" ht="31.5">
      <c r="A32" s="341"/>
      <c r="B32" s="336"/>
      <c r="C32" s="270"/>
      <c r="D32" s="266"/>
      <c r="E32" s="83" t="s">
        <v>15</v>
      </c>
      <c r="F32" s="12"/>
      <c r="G32" s="12"/>
      <c r="H32" s="12"/>
      <c r="I32" s="12"/>
      <c r="J32" s="12"/>
      <c r="K32" s="12"/>
      <c r="L32" s="29"/>
      <c r="M32" s="29"/>
      <c r="N32" s="29"/>
      <c r="O32" s="29"/>
      <c r="P32" s="29"/>
      <c r="Q32" s="29"/>
    </row>
    <row r="33" spans="1:17" s="59" customFormat="1" ht="15.75" customHeight="1">
      <c r="A33" s="339" t="s">
        <v>23</v>
      </c>
      <c r="B33" s="334" t="s">
        <v>62</v>
      </c>
      <c r="C33" s="269" t="s">
        <v>180</v>
      </c>
      <c r="D33" s="264" t="s">
        <v>159</v>
      </c>
      <c r="E33" s="45" t="s">
        <v>11</v>
      </c>
      <c r="F33" s="9">
        <f aca="true" t="shared" si="3" ref="F33:P33">F34+F35+F36</f>
        <v>900</v>
      </c>
      <c r="G33" s="9">
        <f t="shared" si="3"/>
        <v>0</v>
      </c>
      <c r="H33" s="9">
        <f t="shared" si="3"/>
        <v>200</v>
      </c>
      <c r="I33" s="9">
        <f t="shared" si="3"/>
        <v>100</v>
      </c>
      <c r="J33" s="9">
        <f t="shared" si="3"/>
        <v>0</v>
      </c>
      <c r="K33" s="9">
        <f t="shared" si="3"/>
        <v>0</v>
      </c>
      <c r="L33" s="9">
        <f t="shared" si="3"/>
        <v>200</v>
      </c>
      <c r="M33" s="9">
        <f t="shared" si="3"/>
        <v>100</v>
      </c>
      <c r="N33" s="9">
        <f t="shared" si="3"/>
        <v>0</v>
      </c>
      <c r="O33" s="9">
        <f t="shared" si="3"/>
        <v>0</v>
      </c>
      <c r="P33" s="9">
        <f t="shared" si="3"/>
        <v>200</v>
      </c>
      <c r="Q33" s="9">
        <f>Q34+Q35+Q36</f>
        <v>100</v>
      </c>
    </row>
    <row r="34" spans="1:17" s="59" customFormat="1" ht="15.75">
      <c r="A34" s="340"/>
      <c r="B34" s="335"/>
      <c r="C34" s="321"/>
      <c r="D34" s="265"/>
      <c r="E34" s="83" t="s">
        <v>13</v>
      </c>
      <c r="F34" s="12"/>
      <c r="G34" s="12"/>
      <c r="H34" s="12"/>
      <c r="I34" s="12"/>
      <c r="J34" s="12"/>
      <c r="K34" s="12"/>
      <c r="L34" s="29"/>
      <c r="M34" s="29"/>
      <c r="N34" s="29"/>
      <c r="O34" s="29"/>
      <c r="P34" s="29"/>
      <c r="Q34" s="29"/>
    </row>
    <row r="35" spans="1:17" s="59" customFormat="1" ht="15.75">
      <c r="A35" s="340"/>
      <c r="B35" s="335"/>
      <c r="C35" s="321"/>
      <c r="D35" s="265"/>
      <c r="E35" s="83" t="s">
        <v>14</v>
      </c>
      <c r="F35" s="12">
        <f>SUM(G35:Q35)</f>
        <v>900</v>
      </c>
      <c r="G35" s="12"/>
      <c r="H35" s="12">
        <v>200</v>
      </c>
      <c r="I35" s="12">
        <v>100</v>
      </c>
      <c r="J35" s="12"/>
      <c r="K35" s="12"/>
      <c r="L35" s="29">
        <v>200</v>
      </c>
      <c r="M35" s="29">
        <v>100</v>
      </c>
      <c r="N35" s="29"/>
      <c r="O35" s="29"/>
      <c r="P35" s="29">
        <v>200</v>
      </c>
      <c r="Q35" s="29">
        <v>100</v>
      </c>
    </row>
    <row r="36" spans="1:17" s="59" customFormat="1" ht="31.5">
      <c r="A36" s="341"/>
      <c r="B36" s="336"/>
      <c r="C36" s="270"/>
      <c r="D36" s="266"/>
      <c r="E36" s="83" t="s">
        <v>15</v>
      </c>
      <c r="F36" s="12"/>
      <c r="G36" s="12"/>
      <c r="H36" s="12"/>
      <c r="I36" s="12"/>
      <c r="J36" s="12"/>
      <c r="K36" s="12"/>
      <c r="L36" s="29"/>
      <c r="M36" s="29"/>
      <c r="N36" s="29"/>
      <c r="O36" s="29"/>
      <c r="P36" s="29"/>
      <c r="Q36" s="29"/>
    </row>
    <row r="37" spans="1:17" s="59" customFormat="1" ht="21" customHeight="1">
      <c r="A37" s="339" t="s">
        <v>42</v>
      </c>
      <c r="B37" s="334" t="s">
        <v>201</v>
      </c>
      <c r="C37" s="269" t="s">
        <v>180</v>
      </c>
      <c r="D37" s="264" t="s">
        <v>159</v>
      </c>
      <c r="E37" s="45" t="s">
        <v>11</v>
      </c>
      <c r="F37" s="9">
        <f aca="true" t="shared" si="4" ref="F37:P37">SUM(F38:F40)</f>
        <v>800</v>
      </c>
      <c r="G37" s="9">
        <f t="shared" si="4"/>
        <v>0</v>
      </c>
      <c r="H37" s="9">
        <f t="shared" si="4"/>
        <v>200</v>
      </c>
      <c r="I37" s="9">
        <f t="shared" si="4"/>
        <v>0</v>
      </c>
      <c r="J37" s="9">
        <f t="shared" si="4"/>
        <v>0</v>
      </c>
      <c r="K37" s="9">
        <f t="shared" si="4"/>
        <v>200</v>
      </c>
      <c r="L37" s="9">
        <f t="shared" si="4"/>
        <v>0</v>
      </c>
      <c r="M37" s="9">
        <f t="shared" si="4"/>
        <v>0</v>
      </c>
      <c r="N37" s="9">
        <f t="shared" si="4"/>
        <v>200</v>
      </c>
      <c r="O37" s="9">
        <f t="shared" si="4"/>
        <v>0</v>
      </c>
      <c r="P37" s="9">
        <f t="shared" si="4"/>
        <v>0</v>
      </c>
      <c r="Q37" s="9">
        <f>SUM(Q38:Q40)</f>
        <v>200</v>
      </c>
    </row>
    <row r="38" spans="1:17" s="59" customFormat="1" ht="30" customHeight="1">
      <c r="A38" s="340"/>
      <c r="B38" s="335"/>
      <c r="C38" s="321"/>
      <c r="D38" s="265"/>
      <c r="E38" s="83" t="s">
        <v>13</v>
      </c>
      <c r="F38" s="12">
        <v>0</v>
      </c>
      <c r="G38" s="12"/>
      <c r="H38" s="12"/>
      <c r="I38" s="12"/>
      <c r="J38" s="12"/>
      <c r="K38" s="12"/>
      <c r="L38" s="29"/>
      <c r="M38" s="29"/>
      <c r="N38" s="29"/>
      <c r="O38" s="29"/>
      <c r="P38" s="29"/>
      <c r="Q38" s="29"/>
    </row>
    <row r="39" spans="1:17" s="59" customFormat="1" ht="28.5" customHeight="1">
      <c r="A39" s="340"/>
      <c r="B39" s="335"/>
      <c r="C39" s="321"/>
      <c r="D39" s="265"/>
      <c r="E39" s="83" t="s">
        <v>14</v>
      </c>
      <c r="F39" s="12">
        <f>SUM(G39:Q39)</f>
        <v>800</v>
      </c>
      <c r="G39" s="12"/>
      <c r="H39" s="12">
        <v>200</v>
      </c>
      <c r="I39" s="12"/>
      <c r="J39" s="12"/>
      <c r="K39" s="12">
        <v>200</v>
      </c>
      <c r="L39" s="29"/>
      <c r="M39" s="29"/>
      <c r="N39" s="29">
        <v>200</v>
      </c>
      <c r="O39" s="29"/>
      <c r="P39" s="29"/>
      <c r="Q39" s="29">
        <v>200</v>
      </c>
    </row>
    <row r="40" spans="1:17" s="59" customFormat="1" ht="45.75" customHeight="1">
      <c r="A40" s="341"/>
      <c r="B40" s="336"/>
      <c r="C40" s="270"/>
      <c r="D40" s="266"/>
      <c r="E40" s="83" t="s">
        <v>15</v>
      </c>
      <c r="F40" s="12">
        <v>0</v>
      </c>
      <c r="G40" s="12"/>
      <c r="H40" s="12"/>
      <c r="I40" s="12"/>
      <c r="J40" s="12"/>
      <c r="K40" s="12"/>
      <c r="L40" s="29"/>
      <c r="M40" s="29"/>
      <c r="N40" s="29"/>
      <c r="O40" s="29"/>
      <c r="P40" s="29"/>
      <c r="Q40" s="29"/>
    </row>
    <row r="41" spans="1:17" s="59" customFormat="1" ht="21" customHeight="1">
      <c r="A41" s="322" t="s">
        <v>63</v>
      </c>
      <c r="B41" s="323"/>
      <c r="C41" s="323"/>
      <c r="D41" s="324"/>
      <c r="E41" s="45" t="s">
        <v>11</v>
      </c>
      <c r="F41" s="37">
        <f aca="true" t="shared" si="5" ref="F41:P41">SUM(F42:F44)</f>
        <v>2300</v>
      </c>
      <c r="G41" s="37">
        <f t="shared" si="5"/>
        <v>0</v>
      </c>
      <c r="H41" s="37">
        <f t="shared" si="5"/>
        <v>500</v>
      </c>
      <c r="I41" s="37">
        <f t="shared" si="5"/>
        <v>200</v>
      </c>
      <c r="J41" s="37">
        <f t="shared" si="5"/>
        <v>100</v>
      </c>
      <c r="K41" s="37">
        <f t="shared" si="5"/>
        <v>300</v>
      </c>
      <c r="L41" s="37">
        <f t="shared" si="5"/>
        <v>300</v>
      </c>
      <c r="M41" s="37">
        <f t="shared" si="5"/>
        <v>200</v>
      </c>
      <c r="N41" s="37">
        <f t="shared" si="5"/>
        <v>200</v>
      </c>
      <c r="O41" s="37">
        <f t="shared" si="5"/>
        <v>0</v>
      </c>
      <c r="P41" s="37">
        <f t="shared" si="5"/>
        <v>200</v>
      </c>
      <c r="Q41" s="37">
        <f>SUM(Q42:Q44)</f>
        <v>300</v>
      </c>
    </row>
    <row r="42" spans="1:17" s="7" customFormat="1" ht="18" customHeight="1">
      <c r="A42" s="325"/>
      <c r="B42" s="326"/>
      <c r="C42" s="326"/>
      <c r="D42" s="327"/>
      <c r="E42" s="76" t="s">
        <v>13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s="7" customFormat="1" ht="18" customHeight="1">
      <c r="A43" s="325"/>
      <c r="B43" s="326"/>
      <c r="C43" s="326"/>
      <c r="D43" s="327"/>
      <c r="E43" s="76" t="s">
        <v>14</v>
      </c>
      <c r="F43" s="14">
        <f>F39+F35+F31</f>
        <v>2300</v>
      </c>
      <c r="G43" s="14">
        <f>G27</f>
        <v>0</v>
      </c>
      <c r="H43" s="14">
        <f aca="true" t="shared" si="6" ref="H43:Q43">H27</f>
        <v>500</v>
      </c>
      <c r="I43" s="14">
        <f t="shared" si="6"/>
        <v>200</v>
      </c>
      <c r="J43" s="14">
        <f t="shared" si="6"/>
        <v>100</v>
      </c>
      <c r="K43" s="14">
        <f t="shared" si="6"/>
        <v>300</v>
      </c>
      <c r="L43" s="14">
        <f t="shared" si="6"/>
        <v>300</v>
      </c>
      <c r="M43" s="14">
        <f t="shared" si="6"/>
        <v>200</v>
      </c>
      <c r="N43" s="14">
        <f t="shared" si="6"/>
        <v>200</v>
      </c>
      <c r="O43" s="14">
        <f t="shared" si="6"/>
        <v>0</v>
      </c>
      <c r="P43" s="14">
        <f t="shared" si="6"/>
        <v>200</v>
      </c>
      <c r="Q43" s="14">
        <f t="shared" si="6"/>
        <v>300</v>
      </c>
    </row>
    <row r="44" spans="1:17" s="7" customFormat="1" ht="33" customHeight="1">
      <c r="A44" s="328"/>
      <c r="B44" s="329"/>
      <c r="C44" s="329"/>
      <c r="D44" s="330"/>
      <c r="E44" s="76" t="s">
        <v>15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88" customFormat="1" ht="15.75">
      <c r="A45" s="87"/>
      <c r="B45" s="164" t="str">
        <f>'Приложение 2'!B42:Q42</f>
        <v>Задача 4: Повышение инвестиционной привлекательности коммунальной инфраструктуры муниципального образования 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</row>
    <row r="46" spans="1:17" s="59" customFormat="1" ht="15.75" customHeight="1">
      <c r="A46" s="331" t="s">
        <v>26</v>
      </c>
      <c r="B46" s="334" t="s">
        <v>64</v>
      </c>
      <c r="C46" s="269" t="s">
        <v>180</v>
      </c>
      <c r="D46" s="264" t="s">
        <v>159</v>
      </c>
      <c r="E46" s="45" t="s">
        <v>11</v>
      </c>
      <c r="F46" s="9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</row>
    <row r="47" spans="1:17" s="59" customFormat="1" ht="31.5" customHeight="1">
      <c r="A47" s="332"/>
      <c r="B47" s="335"/>
      <c r="C47" s="321"/>
      <c r="D47" s="265"/>
      <c r="E47" s="83" t="s">
        <v>13</v>
      </c>
      <c r="F47" s="12">
        <v>0</v>
      </c>
      <c r="G47" s="12"/>
      <c r="H47" s="12"/>
      <c r="I47" s="12"/>
      <c r="J47" s="12"/>
      <c r="K47" s="12"/>
      <c r="L47" s="29"/>
      <c r="M47" s="29"/>
      <c r="N47" s="29"/>
      <c r="O47" s="29"/>
      <c r="P47" s="29"/>
      <c r="Q47" s="29"/>
    </row>
    <row r="48" spans="1:17" s="59" customFormat="1" ht="15.75">
      <c r="A48" s="332"/>
      <c r="B48" s="335"/>
      <c r="C48" s="321"/>
      <c r="D48" s="265"/>
      <c r="E48" s="83" t="s">
        <v>14</v>
      </c>
      <c r="F48" s="12">
        <v>0</v>
      </c>
      <c r="G48" s="12"/>
      <c r="H48" s="12"/>
      <c r="I48" s="12"/>
      <c r="J48" s="12"/>
      <c r="K48" s="12"/>
      <c r="L48" s="29"/>
      <c r="M48" s="29"/>
      <c r="N48" s="29"/>
      <c r="O48" s="29"/>
      <c r="P48" s="29"/>
      <c r="Q48" s="29"/>
    </row>
    <row r="49" spans="1:17" s="59" customFormat="1" ht="31.5">
      <c r="A49" s="333"/>
      <c r="B49" s="336"/>
      <c r="C49" s="270"/>
      <c r="D49" s="266"/>
      <c r="E49" s="83" t="s">
        <v>15</v>
      </c>
      <c r="F49" s="12">
        <v>0</v>
      </c>
      <c r="G49" s="12"/>
      <c r="H49" s="12"/>
      <c r="I49" s="12"/>
      <c r="J49" s="12"/>
      <c r="K49" s="12"/>
      <c r="L49" s="29"/>
      <c r="M49" s="29"/>
      <c r="N49" s="29"/>
      <c r="O49" s="29"/>
      <c r="P49" s="29"/>
      <c r="Q49" s="29"/>
    </row>
    <row r="50" spans="1:17" s="36" customFormat="1" ht="22.5" customHeight="1">
      <c r="A50" s="194" t="s">
        <v>27</v>
      </c>
      <c r="B50" s="197" t="s">
        <v>37</v>
      </c>
      <c r="C50" s="269" t="s">
        <v>180</v>
      </c>
      <c r="D50" s="264" t="s">
        <v>159</v>
      </c>
      <c r="E50" s="9" t="s">
        <v>11</v>
      </c>
      <c r="F50" s="9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</row>
    <row r="51" spans="1:17" s="31" customFormat="1" ht="31.5" customHeight="1">
      <c r="A51" s="293"/>
      <c r="B51" s="308"/>
      <c r="C51" s="321"/>
      <c r="D51" s="265"/>
      <c r="E51" s="83" t="s">
        <v>13</v>
      </c>
      <c r="F51" s="75">
        <v>0</v>
      </c>
      <c r="G51" s="75"/>
      <c r="H51" s="75"/>
      <c r="I51" s="75"/>
      <c r="J51" s="75"/>
      <c r="K51" s="75"/>
      <c r="L51" s="85"/>
      <c r="M51" s="85"/>
      <c r="N51" s="85"/>
      <c r="O51" s="85"/>
      <c r="P51" s="85"/>
      <c r="Q51" s="85"/>
    </row>
    <row r="52" spans="1:17" s="31" customFormat="1" ht="15.75">
      <c r="A52" s="293"/>
      <c r="B52" s="308"/>
      <c r="C52" s="321"/>
      <c r="D52" s="265"/>
      <c r="E52" s="83" t="s">
        <v>14</v>
      </c>
      <c r="F52" s="75">
        <v>0</v>
      </c>
      <c r="G52" s="75"/>
      <c r="H52" s="75"/>
      <c r="I52" s="75"/>
      <c r="J52" s="75"/>
      <c r="K52" s="75"/>
      <c r="L52" s="85"/>
      <c r="M52" s="85"/>
      <c r="N52" s="85"/>
      <c r="O52" s="85"/>
      <c r="P52" s="85"/>
      <c r="Q52" s="85"/>
    </row>
    <row r="53" spans="1:17" s="31" customFormat="1" ht="66" customHeight="1">
      <c r="A53" s="294"/>
      <c r="B53" s="309"/>
      <c r="C53" s="270"/>
      <c r="D53" s="266"/>
      <c r="E53" s="83" t="s">
        <v>15</v>
      </c>
      <c r="F53" s="75">
        <v>0</v>
      </c>
      <c r="G53" s="75"/>
      <c r="H53" s="75"/>
      <c r="I53" s="75"/>
      <c r="J53" s="75"/>
      <c r="K53" s="75"/>
      <c r="L53" s="85"/>
      <c r="M53" s="85"/>
      <c r="N53" s="85"/>
      <c r="O53" s="85"/>
      <c r="P53" s="85"/>
      <c r="Q53" s="85"/>
    </row>
    <row r="54" spans="1:17" s="10" customFormat="1" ht="18" customHeight="1">
      <c r="A54" s="322" t="s">
        <v>65</v>
      </c>
      <c r="B54" s="323"/>
      <c r="C54" s="323"/>
      <c r="D54" s="324"/>
      <c r="E54" s="53" t="s">
        <v>11</v>
      </c>
      <c r="F54" s="9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</row>
    <row r="55" spans="1:17" s="7" customFormat="1" ht="18" customHeight="1">
      <c r="A55" s="325"/>
      <c r="B55" s="326"/>
      <c r="C55" s="326"/>
      <c r="D55" s="327"/>
      <c r="E55" s="76" t="s">
        <v>13</v>
      </c>
      <c r="F55" s="14">
        <v>0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s="7" customFormat="1" ht="18" customHeight="1">
      <c r="A56" s="325"/>
      <c r="B56" s="326"/>
      <c r="C56" s="326"/>
      <c r="D56" s="327"/>
      <c r="E56" s="76" t="s">
        <v>14</v>
      </c>
      <c r="F56" s="14">
        <v>0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s="7" customFormat="1" ht="33" customHeight="1">
      <c r="A57" s="328"/>
      <c r="B57" s="329"/>
      <c r="C57" s="329"/>
      <c r="D57" s="330"/>
      <c r="E57" s="76" t="s">
        <v>15</v>
      </c>
      <c r="F57" s="14">
        <v>0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s="90" customFormat="1" ht="15.75">
      <c r="A58" s="92"/>
      <c r="B58" s="338" t="s">
        <v>66</v>
      </c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</row>
    <row r="59" spans="1:17" s="59" customFormat="1" ht="15.75" customHeight="1">
      <c r="A59" s="339" t="s">
        <v>67</v>
      </c>
      <c r="B59" s="334" t="s">
        <v>68</v>
      </c>
      <c r="C59" s="269" t="s">
        <v>180</v>
      </c>
      <c r="D59" s="264" t="s">
        <v>159</v>
      </c>
      <c r="E59" s="45" t="s">
        <v>11</v>
      </c>
      <c r="F59" s="37">
        <f aca="true" t="shared" si="7" ref="F59:P59">SUM(F60:F62)</f>
        <v>100</v>
      </c>
      <c r="G59" s="37">
        <f t="shared" si="7"/>
        <v>0</v>
      </c>
      <c r="H59" s="37">
        <f t="shared" si="7"/>
        <v>10</v>
      </c>
      <c r="I59" s="37">
        <f t="shared" si="7"/>
        <v>10</v>
      </c>
      <c r="J59" s="37">
        <f t="shared" si="7"/>
        <v>10</v>
      </c>
      <c r="K59" s="37">
        <f t="shared" si="7"/>
        <v>10</v>
      </c>
      <c r="L59" s="37">
        <f t="shared" si="7"/>
        <v>10</v>
      </c>
      <c r="M59" s="37">
        <f t="shared" si="7"/>
        <v>10</v>
      </c>
      <c r="N59" s="37">
        <f t="shared" si="7"/>
        <v>10</v>
      </c>
      <c r="O59" s="37">
        <f t="shared" si="7"/>
        <v>10</v>
      </c>
      <c r="P59" s="37">
        <f t="shared" si="7"/>
        <v>10</v>
      </c>
      <c r="Q59" s="37">
        <f>SUM(Q60:Q62)</f>
        <v>10</v>
      </c>
    </row>
    <row r="60" spans="1:17" s="59" customFormat="1" ht="31.5" customHeight="1">
      <c r="A60" s="340"/>
      <c r="B60" s="335"/>
      <c r="C60" s="321"/>
      <c r="D60" s="265"/>
      <c r="E60" s="83" t="s">
        <v>13</v>
      </c>
      <c r="F60" s="12">
        <v>0</v>
      </c>
      <c r="G60" s="12"/>
      <c r="H60" s="12"/>
      <c r="I60" s="12"/>
      <c r="J60" s="12"/>
      <c r="K60" s="12"/>
      <c r="L60" s="29"/>
      <c r="M60" s="29"/>
      <c r="N60" s="29"/>
      <c r="O60" s="29"/>
      <c r="P60" s="29"/>
      <c r="Q60" s="29"/>
    </row>
    <row r="61" spans="1:17" s="59" customFormat="1" ht="15.75">
      <c r="A61" s="340"/>
      <c r="B61" s="335"/>
      <c r="C61" s="321"/>
      <c r="D61" s="265"/>
      <c r="E61" s="83" t="s">
        <v>14</v>
      </c>
      <c r="F61" s="12">
        <f>SUM(G61:Q61)</f>
        <v>100</v>
      </c>
      <c r="G61" s="12"/>
      <c r="H61" s="12">
        <v>10</v>
      </c>
      <c r="I61" s="12">
        <v>10</v>
      </c>
      <c r="J61" s="12">
        <v>10</v>
      </c>
      <c r="K61" s="12">
        <v>10</v>
      </c>
      <c r="L61" s="12">
        <v>10</v>
      </c>
      <c r="M61" s="12">
        <v>10</v>
      </c>
      <c r="N61" s="12">
        <v>10</v>
      </c>
      <c r="O61" s="12">
        <v>10</v>
      </c>
      <c r="P61" s="12">
        <v>10</v>
      </c>
      <c r="Q61" s="12">
        <v>10</v>
      </c>
    </row>
    <row r="62" spans="1:17" s="59" customFormat="1" ht="31.5">
      <c r="A62" s="341"/>
      <c r="B62" s="336"/>
      <c r="C62" s="270"/>
      <c r="D62" s="266"/>
      <c r="E62" s="83" t="s">
        <v>15</v>
      </c>
      <c r="F62" s="12">
        <v>0</v>
      </c>
      <c r="G62" s="12"/>
      <c r="H62" s="12"/>
      <c r="I62" s="12"/>
      <c r="J62" s="12"/>
      <c r="K62" s="12"/>
      <c r="L62" s="29"/>
      <c r="M62" s="29"/>
      <c r="N62" s="29"/>
      <c r="O62" s="29"/>
      <c r="P62" s="29"/>
      <c r="Q62" s="29"/>
    </row>
    <row r="63" spans="1:17" s="36" customFormat="1" ht="15.75">
      <c r="A63" s="337" t="s">
        <v>69</v>
      </c>
      <c r="B63" s="337"/>
      <c r="C63" s="337"/>
      <c r="D63" s="337"/>
      <c r="E63" s="45" t="s">
        <v>11</v>
      </c>
      <c r="F63" s="37">
        <f aca="true" t="shared" si="8" ref="F63:Q63">SUM(F64:F66)</f>
        <v>100</v>
      </c>
      <c r="G63" s="37">
        <f t="shared" si="8"/>
        <v>0</v>
      </c>
      <c r="H63" s="37">
        <f t="shared" si="8"/>
        <v>10</v>
      </c>
      <c r="I63" s="37">
        <f t="shared" si="8"/>
        <v>10</v>
      </c>
      <c r="J63" s="37">
        <f t="shared" si="8"/>
        <v>10</v>
      </c>
      <c r="K63" s="37">
        <f t="shared" si="8"/>
        <v>10</v>
      </c>
      <c r="L63" s="37">
        <f t="shared" si="8"/>
        <v>10</v>
      </c>
      <c r="M63" s="37">
        <f t="shared" si="8"/>
        <v>10</v>
      </c>
      <c r="N63" s="37">
        <f t="shared" si="8"/>
        <v>10</v>
      </c>
      <c r="O63" s="37">
        <f t="shared" si="8"/>
        <v>10</v>
      </c>
      <c r="P63" s="37">
        <f t="shared" si="8"/>
        <v>10</v>
      </c>
      <c r="Q63" s="37">
        <f t="shared" si="8"/>
        <v>10</v>
      </c>
    </row>
    <row r="64" spans="1:17" s="31" customFormat="1" ht="15.75">
      <c r="A64" s="337"/>
      <c r="B64" s="337"/>
      <c r="C64" s="337"/>
      <c r="D64" s="337"/>
      <c r="E64" s="83" t="s">
        <v>13</v>
      </c>
      <c r="F64" s="12">
        <v>0</v>
      </c>
      <c r="G64" s="12"/>
      <c r="H64" s="12"/>
      <c r="I64" s="12"/>
      <c r="J64" s="12"/>
      <c r="K64" s="12"/>
      <c r="L64" s="29"/>
      <c r="M64" s="29"/>
      <c r="N64" s="29"/>
      <c r="O64" s="29"/>
      <c r="P64" s="29"/>
      <c r="Q64" s="29"/>
    </row>
    <row r="65" spans="1:17" s="31" customFormat="1" ht="15.75">
      <c r="A65" s="337"/>
      <c r="B65" s="337"/>
      <c r="C65" s="337"/>
      <c r="D65" s="337"/>
      <c r="E65" s="83" t="s">
        <v>14</v>
      </c>
      <c r="F65" s="12">
        <f>SUM(G65:Q65)</f>
        <v>100</v>
      </c>
      <c r="G65" s="12"/>
      <c r="H65" s="12">
        <v>10</v>
      </c>
      <c r="I65" s="12">
        <v>10</v>
      </c>
      <c r="J65" s="12">
        <v>10</v>
      </c>
      <c r="K65" s="12">
        <v>10</v>
      </c>
      <c r="L65" s="12">
        <v>10</v>
      </c>
      <c r="M65" s="12">
        <v>10</v>
      </c>
      <c r="N65" s="12">
        <v>10</v>
      </c>
      <c r="O65" s="12">
        <v>10</v>
      </c>
      <c r="P65" s="12">
        <v>10</v>
      </c>
      <c r="Q65" s="12">
        <v>10</v>
      </c>
    </row>
    <row r="66" spans="1:17" s="31" customFormat="1" ht="31.5">
      <c r="A66" s="337"/>
      <c r="B66" s="337"/>
      <c r="C66" s="337"/>
      <c r="D66" s="337"/>
      <c r="E66" s="83" t="s">
        <v>15</v>
      </c>
      <c r="F66" s="12">
        <v>0</v>
      </c>
      <c r="G66" s="12"/>
      <c r="H66" s="12"/>
      <c r="I66" s="12"/>
      <c r="J66" s="12"/>
      <c r="K66" s="12"/>
      <c r="L66" s="29"/>
      <c r="M66" s="29"/>
      <c r="N66" s="29"/>
      <c r="O66" s="29"/>
      <c r="P66" s="29"/>
      <c r="Q66" s="29"/>
    </row>
    <row r="67" spans="1:17" s="36" customFormat="1" ht="15.75">
      <c r="A67" s="337" t="s">
        <v>70</v>
      </c>
      <c r="B67" s="337"/>
      <c r="C67" s="337"/>
      <c r="D67" s="337"/>
      <c r="E67" s="45" t="s">
        <v>11</v>
      </c>
      <c r="F67" s="9">
        <f>SUM(F68:F70)</f>
        <v>2700</v>
      </c>
      <c r="G67" s="9">
        <f aca="true" t="shared" si="9" ref="G67:P67">SUM(G68:G70)</f>
        <v>0</v>
      </c>
      <c r="H67" s="9">
        <f t="shared" si="9"/>
        <v>710</v>
      </c>
      <c r="I67" s="9">
        <f t="shared" si="9"/>
        <v>310</v>
      </c>
      <c r="J67" s="9">
        <f t="shared" si="9"/>
        <v>110</v>
      </c>
      <c r="K67" s="9">
        <f t="shared" si="9"/>
        <v>310</v>
      </c>
      <c r="L67" s="9">
        <f t="shared" si="9"/>
        <v>310</v>
      </c>
      <c r="M67" s="9">
        <f t="shared" si="9"/>
        <v>210</v>
      </c>
      <c r="N67" s="9">
        <f t="shared" si="9"/>
        <v>210</v>
      </c>
      <c r="O67" s="9">
        <f t="shared" si="9"/>
        <v>10</v>
      </c>
      <c r="P67" s="9">
        <f t="shared" si="9"/>
        <v>210</v>
      </c>
      <c r="Q67" s="9">
        <f>SUM(Q68:Q70)</f>
        <v>310</v>
      </c>
    </row>
    <row r="68" spans="1:17" s="31" customFormat="1" ht="15.75">
      <c r="A68" s="337"/>
      <c r="B68" s="337"/>
      <c r="C68" s="337"/>
      <c r="D68" s="337"/>
      <c r="E68" s="83" t="s">
        <v>13</v>
      </c>
      <c r="F68" s="14"/>
      <c r="G68" s="14"/>
      <c r="H68" s="14"/>
      <c r="I68" s="14"/>
      <c r="J68" s="14"/>
      <c r="K68" s="14"/>
      <c r="L68" s="29"/>
      <c r="M68" s="29"/>
      <c r="N68" s="29"/>
      <c r="O68" s="29"/>
      <c r="P68" s="29"/>
      <c r="Q68" s="29"/>
    </row>
    <row r="69" spans="1:17" s="31" customFormat="1" ht="15.75">
      <c r="A69" s="337"/>
      <c r="B69" s="337"/>
      <c r="C69" s="337"/>
      <c r="D69" s="337"/>
      <c r="E69" s="83" t="s">
        <v>14</v>
      </c>
      <c r="F69" s="14">
        <f>SUM(G69:Q69)</f>
        <v>2700</v>
      </c>
      <c r="G69" s="14">
        <f>G65+G43+G22</f>
        <v>0</v>
      </c>
      <c r="H69" s="14">
        <f aca="true" t="shared" si="10" ref="H69:Q69">H65+H43+H22</f>
        <v>710</v>
      </c>
      <c r="I69" s="14">
        <f t="shared" si="10"/>
        <v>310</v>
      </c>
      <c r="J69" s="14">
        <f t="shared" si="10"/>
        <v>110</v>
      </c>
      <c r="K69" s="14">
        <f t="shared" si="10"/>
        <v>310</v>
      </c>
      <c r="L69" s="14">
        <f t="shared" si="10"/>
        <v>310</v>
      </c>
      <c r="M69" s="14">
        <f t="shared" si="10"/>
        <v>210</v>
      </c>
      <c r="N69" s="14">
        <f t="shared" si="10"/>
        <v>210</v>
      </c>
      <c r="O69" s="14">
        <f t="shared" si="10"/>
        <v>10</v>
      </c>
      <c r="P69" s="14">
        <f t="shared" si="10"/>
        <v>210</v>
      </c>
      <c r="Q69" s="14">
        <f t="shared" si="10"/>
        <v>310</v>
      </c>
    </row>
    <row r="70" spans="1:17" s="31" customFormat="1" ht="31.5">
      <c r="A70" s="337"/>
      <c r="B70" s="337"/>
      <c r="C70" s="337"/>
      <c r="D70" s="337"/>
      <c r="E70" s="83" t="s">
        <v>15</v>
      </c>
      <c r="F70" s="14"/>
      <c r="G70" s="14"/>
      <c r="H70" s="14"/>
      <c r="I70" s="14"/>
      <c r="J70" s="14"/>
      <c r="K70" s="14"/>
      <c r="L70" s="29"/>
      <c r="M70" s="29"/>
      <c r="N70" s="29"/>
      <c r="O70" s="29"/>
      <c r="P70" s="29"/>
      <c r="Q70" s="29"/>
    </row>
  </sheetData>
  <sheetProtection/>
  <mergeCells count="55">
    <mergeCell ref="B6:Q6"/>
    <mergeCell ref="A2:Q2"/>
    <mergeCell ref="F3:Q3"/>
    <mergeCell ref="E3:E4"/>
    <mergeCell ref="D3:D4"/>
    <mergeCell ref="N1:Q1"/>
    <mergeCell ref="C3:C4"/>
    <mergeCell ref="B3:B4"/>
    <mergeCell ref="A3:A4"/>
    <mergeCell ref="A7:D10"/>
    <mergeCell ref="B11:Q11"/>
    <mergeCell ref="A12:A15"/>
    <mergeCell ref="B12:B15"/>
    <mergeCell ref="C12:C15"/>
    <mergeCell ref="D12:D15"/>
    <mergeCell ref="A16:A19"/>
    <mergeCell ref="B16:B19"/>
    <mergeCell ref="C16:C19"/>
    <mergeCell ref="D16:D19"/>
    <mergeCell ref="A20:D23"/>
    <mergeCell ref="B24:Q24"/>
    <mergeCell ref="A25:A28"/>
    <mergeCell ref="B25:B28"/>
    <mergeCell ref="C25:C28"/>
    <mergeCell ref="D25:D28"/>
    <mergeCell ref="A29:A32"/>
    <mergeCell ref="B29:B32"/>
    <mergeCell ref="C29:C32"/>
    <mergeCell ref="D29:D32"/>
    <mergeCell ref="A33:A36"/>
    <mergeCell ref="B33:B36"/>
    <mergeCell ref="C33:C36"/>
    <mergeCell ref="D33:D36"/>
    <mergeCell ref="A37:A40"/>
    <mergeCell ref="B37:B40"/>
    <mergeCell ref="C37:C40"/>
    <mergeCell ref="D37:D40"/>
    <mergeCell ref="A63:D66"/>
    <mergeCell ref="A67:D70"/>
    <mergeCell ref="A54:D57"/>
    <mergeCell ref="B58:Q58"/>
    <mergeCell ref="A59:A62"/>
    <mergeCell ref="B59:B62"/>
    <mergeCell ref="C59:C62"/>
    <mergeCell ref="D59:D62"/>
    <mergeCell ref="B50:B53"/>
    <mergeCell ref="C50:C53"/>
    <mergeCell ref="A41:D44"/>
    <mergeCell ref="B45:Q45"/>
    <mergeCell ref="A46:A49"/>
    <mergeCell ref="B46:B49"/>
    <mergeCell ref="D50:D53"/>
    <mergeCell ref="A50:A53"/>
    <mergeCell ref="C46:C49"/>
    <mergeCell ref="D46:D49"/>
  </mergeCells>
  <conditionalFormatting sqref="A68:E70 A64:E66 F43:Q43 A60:E62 L55:IV57 A55:E57 F51:Q53 R47:IV53 L47:Q49 A42:E44 L38:IV40 L34:IV36 L30:IV32 L21:IV23 A21:E23 L17:IV19 L13:IV15 A13:E15 L8:IV10 A8:E10 A17:E19 A26:E28 A47:E53 L42:IV44 L26:IV28 E38:E40 C59:D62 L64:IV66 A30:E32 A34:E36 A38:C40 F27:Q27 R60:IV62 L60:Q60 L62:Q62 R68:IV70 L68:Q68 L70:Q70">
    <cfRule type="cellIs" priority="16" dxfId="52" operator="equal">
      <formula>0</formula>
    </cfRule>
  </conditionalFormatting>
  <conditionalFormatting sqref="R50:IV50 F51:K53 A50:E50">
    <cfRule type="cellIs" priority="15" dxfId="51" operator="equal">
      <formula>0</formula>
    </cfRule>
  </conditionalFormatting>
  <conditionalFormatting sqref="D12:D19">
    <cfRule type="cellIs" priority="14" dxfId="52" operator="equal" stopIfTrue="1">
      <formula>0</formula>
    </cfRule>
  </conditionalFormatting>
  <conditionalFormatting sqref="D12 D16">
    <cfRule type="cellIs" priority="13" dxfId="51" operator="equal" stopIfTrue="1">
      <formula>0</formula>
    </cfRule>
  </conditionalFormatting>
  <conditionalFormatting sqref="D12:D19">
    <cfRule type="cellIs" priority="12" dxfId="50" operator="equal">
      <formula>0</formula>
    </cfRule>
  </conditionalFormatting>
  <conditionalFormatting sqref="D25:D37">
    <cfRule type="cellIs" priority="11" dxfId="52" operator="equal" stopIfTrue="1">
      <formula>0</formula>
    </cfRule>
  </conditionalFormatting>
  <conditionalFormatting sqref="D25 D29 D33 D37">
    <cfRule type="cellIs" priority="10" dxfId="51" operator="equal" stopIfTrue="1">
      <formula>0</formula>
    </cfRule>
  </conditionalFormatting>
  <conditionalFormatting sqref="D25:D37">
    <cfRule type="cellIs" priority="9" dxfId="50" operator="equal">
      <formula>0</formula>
    </cfRule>
  </conditionalFormatting>
  <conditionalFormatting sqref="D46 D50">
    <cfRule type="cellIs" priority="8" dxfId="52" operator="equal" stopIfTrue="1">
      <formula>0</formula>
    </cfRule>
  </conditionalFormatting>
  <conditionalFormatting sqref="D46 D50">
    <cfRule type="cellIs" priority="7" dxfId="51" operator="equal" stopIfTrue="1">
      <formula>0</formula>
    </cfRule>
  </conditionalFormatting>
  <conditionalFormatting sqref="D46 D50">
    <cfRule type="cellIs" priority="6" dxfId="50" operator="equal">
      <formula>0</formula>
    </cfRule>
  </conditionalFormatting>
  <conditionalFormatting sqref="C59">
    <cfRule type="cellIs" priority="5" dxfId="51" operator="equal">
      <formula>0</formula>
    </cfRule>
  </conditionalFormatting>
  <conditionalFormatting sqref="D59">
    <cfRule type="cellIs" priority="4" dxfId="51" operator="equal">
      <formula>0</formula>
    </cfRule>
  </conditionalFormatting>
  <conditionalFormatting sqref="D59">
    <cfRule type="cellIs" priority="3" dxfId="52" operator="equal" stopIfTrue="1">
      <formula>0</formula>
    </cfRule>
  </conditionalFormatting>
  <conditionalFormatting sqref="D59">
    <cfRule type="cellIs" priority="2" dxfId="51" operator="equal" stopIfTrue="1">
      <formula>0</formula>
    </cfRule>
  </conditionalFormatting>
  <conditionalFormatting sqref="D59">
    <cfRule type="cellIs" priority="1" dxfId="50" operator="equal">
      <formula>0</formula>
    </cfRule>
  </conditionalFormatting>
  <printOptions/>
  <pageMargins left="0.7" right="0.7" top="0.75" bottom="0.75" header="0.3" footer="0.3"/>
  <pageSetup firstPageNumber="166" useFirstPageNumber="1" horizontalDpi="600" verticalDpi="600" orientation="landscape" paperSize="9" scale="52" r:id="rId1"/>
  <headerFooter>
    <oddFooter>&amp;R&amp;"Times New Roman,обычный"&amp;P</oddFooter>
  </headerFooter>
  <rowBreaks count="1" manualBreakCount="1">
    <brk id="3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SheetLayoutView="100" workbookViewId="0" topLeftCell="A13">
      <selection activeCell="I11" sqref="I11"/>
    </sheetView>
  </sheetViews>
  <sheetFormatPr defaultColWidth="9.140625" defaultRowHeight="15"/>
  <cols>
    <col min="1" max="1" width="6.421875" style="39" bestFit="1" customWidth="1"/>
    <col min="2" max="2" width="31.57421875" style="40" customWidth="1"/>
    <col min="3" max="3" width="15.00390625" style="23" customWidth="1"/>
    <col min="4" max="4" width="27.57421875" style="41" customWidth="1"/>
    <col min="5" max="5" width="18.8515625" style="23" customWidth="1"/>
    <col min="6" max="14" width="11.57421875" style="23" customWidth="1"/>
    <col min="15" max="17" width="7.28125" style="23" customWidth="1"/>
    <col min="18" max="16384" width="9.140625" style="23" customWidth="1"/>
  </cols>
  <sheetData>
    <row r="1" spans="1:17" s="59" customFormat="1" ht="15.75">
      <c r="A1" s="56"/>
      <c r="B1" s="57"/>
      <c r="C1" s="57"/>
      <c r="D1" s="57"/>
      <c r="E1" s="1"/>
      <c r="F1" s="58"/>
      <c r="G1" s="58"/>
      <c r="H1" s="58"/>
      <c r="I1" s="58"/>
      <c r="J1" s="58"/>
      <c r="K1" s="58"/>
      <c r="L1" s="58"/>
      <c r="M1" s="58"/>
      <c r="N1" s="353" t="s">
        <v>133</v>
      </c>
      <c r="O1" s="353"/>
      <c r="P1" s="353"/>
      <c r="Q1" s="353"/>
    </row>
    <row r="2" spans="1:17" ht="20.25" customHeight="1">
      <c r="A2" s="207" t="s">
        <v>98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25.5" customHeight="1">
      <c r="A3" s="208" t="s">
        <v>0</v>
      </c>
      <c r="B3" s="209" t="s">
        <v>2</v>
      </c>
      <c r="C3" s="310" t="s">
        <v>3</v>
      </c>
      <c r="D3" s="209" t="s">
        <v>4</v>
      </c>
      <c r="E3" s="209" t="s">
        <v>30</v>
      </c>
      <c r="F3" s="306" t="s">
        <v>6</v>
      </c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ht="47.25" customHeight="1">
      <c r="A4" s="208"/>
      <c r="B4" s="210"/>
      <c r="C4" s="310"/>
      <c r="D4" s="210"/>
      <c r="E4" s="210"/>
      <c r="F4" s="6" t="s">
        <v>181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  <c r="M4" s="6">
        <v>2019</v>
      </c>
      <c r="N4" s="6">
        <v>2020</v>
      </c>
      <c r="O4" s="6">
        <v>2021</v>
      </c>
      <c r="P4" s="6">
        <v>2022</v>
      </c>
      <c r="Q4" s="6">
        <v>2023</v>
      </c>
    </row>
    <row r="5" spans="1:17" ht="17.25" customHeight="1">
      <c r="A5" s="25" t="s">
        <v>7</v>
      </c>
      <c r="B5" s="69">
        <v>2</v>
      </c>
      <c r="C5" s="26">
        <v>3</v>
      </c>
      <c r="D5" s="130">
        <v>4</v>
      </c>
      <c r="E5" s="126">
        <v>5</v>
      </c>
      <c r="F5" s="130">
        <v>6</v>
      </c>
      <c r="G5" s="126">
        <v>7</v>
      </c>
      <c r="H5" s="130">
        <v>8</v>
      </c>
      <c r="I5" s="126">
        <v>9</v>
      </c>
      <c r="J5" s="130">
        <v>10</v>
      </c>
      <c r="K5" s="126">
        <v>11</v>
      </c>
      <c r="L5" s="130">
        <v>12</v>
      </c>
      <c r="M5" s="126">
        <v>13</v>
      </c>
      <c r="N5" s="130">
        <v>14</v>
      </c>
      <c r="O5" s="126">
        <v>15</v>
      </c>
      <c r="P5" s="130">
        <v>16</v>
      </c>
      <c r="Q5" s="126">
        <v>17</v>
      </c>
    </row>
    <row r="6" spans="1:17" ht="33.75" customHeight="1">
      <c r="A6" s="25"/>
      <c r="B6" s="214" t="str">
        <f>'Приложение 2'!B6:Q6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2013-2023 годы 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ht="15.75" customHeight="1">
      <c r="A7" s="25"/>
      <c r="B7" s="216" t="s">
        <v>158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</row>
    <row r="8" spans="1:17" s="33" customFormat="1" ht="15.75" customHeight="1">
      <c r="A8" s="273" t="s">
        <v>67</v>
      </c>
      <c r="B8" s="276" t="s">
        <v>99</v>
      </c>
      <c r="C8" s="279" t="s">
        <v>195</v>
      </c>
      <c r="D8" s="351" t="s">
        <v>159</v>
      </c>
      <c r="E8" s="45" t="s">
        <v>11</v>
      </c>
      <c r="F8" s="9">
        <f>SUM(F12:F13)</f>
        <v>0</v>
      </c>
      <c r="G8" s="9"/>
      <c r="H8" s="9">
        <f>SUM(H12:H13)</f>
        <v>0</v>
      </c>
      <c r="I8" s="9">
        <f>SUM(I12:I13)</f>
        <v>0</v>
      </c>
      <c r="J8" s="9">
        <f>SUM(J12:J13)</f>
        <v>0</v>
      </c>
      <c r="K8" s="9"/>
      <c r="L8" s="9"/>
      <c r="M8" s="9"/>
      <c r="N8" s="9"/>
      <c r="O8" s="9"/>
      <c r="P8" s="9"/>
      <c r="Q8" s="9"/>
    </row>
    <row r="9" spans="1:17" s="31" customFormat="1" ht="31.5">
      <c r="A9" s="274"/>
      <c r="B9" s="277"/>
      <c r="C9" s="280"/>
      <c r="D9" s="351"/>
      <c r="E9" s="3" t="s">
        <v>13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s="31" customFormat="1" ht="15.75">
      <c r="A10" s="274"/>
      <c r="B10" s="277"/>
      <c r="C10" s="280"/>
      <c r="D10" s="351"/>
      <c r="E10" s="3" t="s">
        <v>14</v>
      </c>
      <c r="F10" s="29">
        <f>SUM(G10:Q10)</f>
        <v>0</v>
      </c>
      <c r="G10" s="29"/>
      <c r="H10" s="29">
        <f>H12+H13</f>
        <v>0</v>
      </c>
      <c r="I10" s="29">
        <f>I12+I13</f>
        <v>0</v>
      </c>
      <c r="J10" s="29">
        <f>J12+J13</f>
        <v>0</v>
      </c>
      <c r="K10" s="29"/>
      <c r="L10" s="29"/>
      <c r="M10" s="29"/>
      <c r="N10" s="29"/>
      <c r="O10" s="29"/>
      <c r="P10" s="29"/>
      <c r="Q10" s="29"/>
    </row>
    <row r="11" spans="1:17" s="31" customFormat="1" ht="31.5">
      <c r="A11" s="275"/>
      <c r="B11" s="278"/>
      <c r="C11" s="281"/>
      <c r="D11" s="351"/>
      <c r="E11" s="3" t="s">
        <v>15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s="36" customFormat="1" ht="63">
      <c r="A12" s="134" t="s">
        <v>101</v>
      </c>
      <c r="B12" s="123" t="s">
        <v>179</v>
      </c>
      <c r="C12" s="132" t="s">
        <v>195</v>
      </c>
      <c r="D12" s="114" t="s">
        <v>168</v>
      </c>
      <c r="E12" s="45" t="s">
        <v>11</v>
      </c>
      <c r="F12" s="9">
        <f>SUM(G12:Q12)</f>
        <v>0</v>
      </c>
      <c r="G12" s="9"/>
      <c r="H12" s="9"/>
      <c r="I12" s="9"/>
      <c r="J12" s="9"/>
      <c r="K12" s="9"/>
      <c r="L12" s="37"/>
      <c r="M12" s="37"/>
      <c r="N12" s="37"/>
      <c r="O12" s="37"/>
      <c r="P12" s="37"/>
      <c r="Q12" s="37"/>
    </row>
    <row r="13" spans="1:17" s="36" customFormat="1" ht="63">
      <c r="A13" s="134" t="s">
        <v>102</v>
      </c>
      <c r="B13" s="99" t="s">
        <v>100</v>
      </c>
      <c r="C13" s="135" t="s">
        <v>147</v>
      </c>
      <c r="D13" s="114" t="s">
        <v>159</v>
      </c>
      <c r="E13" s="45" t="s">
        <v>11</v>
      </c>
      <c r="F13" s="9">
        <f>SUM(G13:Q13)</f>
        <v>0</v>
      </c>
      <c r="G13" s="9"/>
      <c r="H13" s="9"/>
      <c r="I13" s="9"/>
      <c r="J13" s="9"/>
      <c r="K13" s="9"/>
      <c r="L13" s="37"/>
      <c r="M13" s="37"/>
      <c r="N13" s="37"/>
      <c r="O13" s="37"/>
      <c r="P13" s="37"/>
      <c r="Q13" s="37"/>
    </row>
    <row r="14" spans="1:17" ht="15.75">
      <c r="A14" s="273"/>
      <c r="B14" s="276" t="s">
        <v>29</v>
      </c>
      <c r="C14" s="279"/>
      <c r="D14" s="279"/>
      <c r="E14" s="45" t="s">
        <v>11</v>
      </c>
      <c r="F14" s="9">
        <f>F16</f>
        <v>0</v>
      </c>
      <c r="G14" s="9"/>
      <c r="H14" s="9">
        <f>H16</f>
        <v>0</v>
      </c>
      <c r="I14" s="9">
        <f>I16</f>
        <v>0</v>
      </c>
      <c r="J14" s="9">
        <f>J16</f>
        <v>0</v>
      </c>
      <c r="K14" s="9"/>
      <c r="L14" s="9"/>
      <c r="M14" s="9"/>
      <c r="N14" s="9"/>
      <c r="O14" s="9"/>
      <c r="P14" s="9"/>
      <c r="Q14" s="9"/>
    </row>
    <row r="15" spans="1:17" ht="31.5">
      <c r="A15" s="274"/>
      <c r="B15" s="277"/>
      <c r="C15" s="280"/>
      <c r="D15" s="280"/>
      <c r="E15" s="3" t="s">
        <v>13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.75">
      <c r="A16" s="274"/>
      <c r="B16" s="277"/>
      <c r="C16" s="280"/>
      <c r="D16" s="280"/>
      <c r="E16" s="3" t="s">
        <v>14</v>
      </c>
      <c r="F16" s="29">
        <f>SUM(G16:Q16)</f>
        <v>0</v>
      </c>
      <c r="G16" s="29"/>
      <c r="H16" s="29">
        <f>H10</f>
        <v>0</v>
      </c>
      <c r="I16" s="29">
        <f>I10</f>
        <v>0</v>
      </c>
      <c r="J16" s="29">
        <f>J10</f>
        <v>0</v>
      </c>
      <c r="K16" s="29"/>
      <c r="L16" s="29"/>
      <c r="M16" s="29"/>
      <c r="N16" s="29"/>
      <c r="O16" s="29"/>
      <c r="P16" s="29"/>
      <c r="Q16" s="29"/>
    </row>
    <row r="17" spans="1:17" ht="31.5">
      <c r="A17" s="275"/>
      <c r="B17" s="278"/>
      <c r="C17" s="281"/>
      <c r="D17" s="281"/>
      <c r="E17" s="3" t="s">
        <v>15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</sheetData>
  <sheetProtection/>
  <mergeCells count="18">
    <mergeCell ref="D8:D11"/>
    <mergeCell ref="A2:Q2"/>
    <mergeCell ref="A3:A4"/>
    <mergeCell ref="B3:B4"/>
    <mergeCell ref="C3:C4"/>
    <mergeCell ref="D3:D4"/>
    <mergeCell ref="E3:E4"/>
    <mergeCell ref="F3:Q3"/>
    <mergeCell ref="A14:A17"/>
    <mergeCell ref="B14:B17"/>
    <mergeCell ref="C14:C17"/>
    <mergeCell ref="D14:D17"/>
    <mergeCell ref="N1:Q1"/>
    <mergeCell ref="B6:Q6"/>
    <mergeCell ref="B7:Q7"/>
    <mergeCell ref="A8:A11"/>
    <mergeCell ref="B8:B11"/>
    <mergeCell ref="C8:C11"/>
  </mergeCells>
  <conditionalFormatting sqref="F7:Q7 F4:Q4">
    <cfRule type="cellIs" priority="6" dxfId="52" operator="equal" stopIfTrue="1">
      <formula>0</formula>
    </cfRule>
  </conditionalFormatting>
  <conditionalFormatting sqref="F4:Q4">
    <cfRule type="cellIs" priority="5" dxfId="50" operator="equal">
      <formula>0</formula>
    </cfRule>
  </conditionalFormatting>
  <conditionalFormatting sqref="F7:K7">
    <cfRule type="cellIs" priority="1" dxfId="51" operator="equal">
      <formula>0</formula>
    </cfRule>
  </conditionalFormatting>
  <printOptions/>
  <pageMargins left="0.7" right="0.7" top="0.75" bottom="0.75" header="0.3" footer="0.3"/>
  <pageSetup firstPageNumber="170" useFirstPageNumber="1" fitToHeight="6" horizontalDpi="600" verticalDpi="600" orientation="landscape" paperSize="9" scale="58" r:id="rId1"/>
  <headerFooter>
    <oddFooter>&amp;R&amp;"Times New Roman,обычный"&amp;P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46"/>
  <sheetViews>
    <sheetView view="pageBreakPreview" zoomScaleSheetLayoutView="100" workbookViewId="0" topLeftCell="A115">
      <selection activeCell="H76" sqref="H76:Q76"/>
    </sheetView>
  </sheetViews>
  <sheetFormatPr defaultColWidth="9.140625" defaultRowHeight="15"/>
  <cols>
    <col min="1" max="1" width="8.00390625" style="39" customWidth="1"/>
    <col min="2" max="2" width="30.8515625" style="40" customWidth="1"/>
    <col min="3" max="3" width="12.140625" style="23" customWidth="1"/>
    <col min="4" max="4" width="33.421875" style="41" customWidth="1"/>
    <col min="5" max="5" width="22.8515625" style="23" customWidth="1"/>
    <col min="6" max="17" width="14.7109375" style="23" customWidth="1"/>
    <col min="18" max="16384" width="9.140625" style="23" customWidth="1"/>
  </cols>
  <sheetData>
    <row r="1" spans="1:17" s="59" customFormat="1" ht="15.75" customHeight="1">
      <c r="A1" s="56"/>
      <c r="B1" s="57"/>
      <c r="C1" s="57"/>
      <c r="D1" s="57"/>
      <c r="E1" s="1"/>
      <c r="F1" s="58"/>
      <c r="G1" s="58"/>
      <c r="H1" s="58"/>
      <c r="I1" s="58"/>
      <c r="J1" s="58"/>
      <c r="K1" s="58"/>
      <c r="L1" s="58"/>
      <c r="M1" s="58"/>
      <c r="N1" s="353" t="s">
        <v>134</v>
      </c>
      <c r="O1" s="353"/>
      <c r="P1" s="353"/>
      <c r="Q1" s="353"/>
    </row>
    <row r="2" spans="1:17" ht="19.5" customHeight="1">
      <c r="A2" s="207" t="s">
        <v>71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25.5" customHeight="1">
      <c r="A3" s="208" t="s">
        <v>0</v>
      </c>
      <c r="B3" s="310" t="s">
        <v>2</v>
      </c>
      <c r="C3" s="310" t="s">
        <v>3</v>
      </c>
      <c r="D3" s="310" t="s">
        <v>4</v>
      </c>
      <c r="E3" s="310" t="s">
        <v>30</v>
      </c>
      <c r="F3" s="358" t="s">
        <v>6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</row>
    <row r="4" spans="1:17" ht="51" customHeight="1">
      <c r="A4" s="208"/>
      <c r="B4" s="310"/>
      <c r="C4" s="310"/>
      <c r="D4" s="310"/>
      <c r="E4" s="310"/>
      <c r="F4" s="128" t="s">
        <v>181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  <c r="M4" s="6">
        <v>2019</v>
      </c>
      <c r="N4" s="6">
        <v>2020</v>
      </c>
      <c r="O4" s="6">
        <v>2021</v>
      </c>
      <c r="P4" s="6">
        <v>2022</v>
      </c>
      <c r="Q4" s="6">
        <v>2023</v>
      </c>
    </row>
    <row r="5" spans="1:17" ht="17.25" customHeight="1">
      <c r="A5" s="71" t="s">
        <v>7</v>
      </c>
      <c r="B5" s="73">
        <v>2</v>
      </c>
      <c r="C5" s="73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  <c r="M5" s="128">
        <v>13</v>
      </c>
      <c r="N5" s="128">
        <v>14</v>
      </c>
      <c r="O5" s="128">
        <v>15</v>
      </c>
      <c r="P5" s="128">
        <v>16</v>
      </c>
      <c r="Q5" s="128">
        <v>17</v>
      </c>
    </row>
    <row r="6" spans="1:17" ht="36" customHeight="1">
      <c r="A6" s="71"/>
      <c r="B6" s="357" t="str">
        <f>'Приложение 2'!B6:Q6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2013-2023 годы 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</row>
    <row r="7" spans="1:17" ht="31.5" customHeight="1">
      <c r="A7" s="71"/>
      <c r="B7" s="216" t="s">
        <v>158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</row>
    <row r="8" spans="1:17" s="33" customFormat="1" ht="42" customHeight="1">
      <c r="A8" s="318" t="s">
        <v>67</v>
      </c>
      <c r="B8" s="355" t="s">
        <v>72</v>
      </c>
      <c r="C8" s="320" t="s">
        <v>180</v>
      </c>
      <c r="D8" s="264" t="s">
        <v>159</v>
      </c>
      <c r="E8" s="45" t="s">
        <v>11</v>
      </c>
      <c r="F8" s="37">
        <f aca="true" t="shared" si="0" ref="F8:K8">SUM(F9:F11)</f>
        <v>8560</v>
      </c>
      <c r="G8" s="37">
        <f t="shared" si="0"/>
        <v>0</v>
      </c>
      <c r="H8" s="37">
        <f t="shared" si="0"/>
        <v>870</v>
      </c>
      <c r="I8" s="37">
        <f t="shared" si="0"/>
        <v>870</v>
      </c>
      <c r="J8" s="37">
        <f t="shared" si="0"/>
        <v>870</v>
      </c>
      <c r="K8" s="37">
        <f t="shared" si="0"/>
        <v>850</v>
      </c>
      <c r="L8" s="37">
        <f aca="true" t="shared" si="1" ref="L8:Q8">SUM(L9:L11)</f>
        <v>850</v>
      </c>
      <c r="M8" s="37">
        <f t="shared" si="1"/>
        <v>850</v>
      </c>
      <c r="N8" s="37">
        <f t="shared" si="1"/>
        <v>850</v>
      </c>
      <c r="O8" s="37">
        <f t="shared" si="1"/>
        <v>850</v>
      </c>
      <c r="P8" s="37">
        <f t="shared" si="1"/>
        <v>850</v>
      </c>
      <c r="Q8" s="37">
        <f t="shared" si="1"/>
        <v>850</v>
      </c>
    </row>
    <row r="9" spans="1:17" s="31" customFormat="1" ht="42" customHeight="1">
      <c r="A9" s="318"/>
      <c r="B9" s="355"/>
      <c r="C9" s="320"/>
      <c r="D9" s="265"/>
      <c r="E9" s="3" t="s">
        <v>13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s="31" customFormat="1" ht="42" customHeight="1">
      <c r="A10" s="318"/>
      <c r="B10" s="355"/>
      <c r="C10" s="320"/>
      <c r="D10" s="265"/>
      <c r="E10" s="3" t="s">
        <v>14</v>
      </c>
      <c r="F10" s="29">
        <f>F59+F63+F67+F71+F75</f>
        <v>2530</v>
      </c>
      <c r="G10" s="29">
        <f aca="true" t="shared" si="2" ref="G10:K11">G59+G63+G67+G71+G75</f>
        <v>0</v>
      </c>
      <c r="H10" s="29">
        <f t="shared" si="2"/>
        <v>260</v>
      </c>
      <c r="I10" s="29">
        <f t="shared" si="2"/>
        <v>260</v>
      </c>
      <c r="J10" s="29">
        <f t="shared" si="2"/>
        <v>260</v>
      </c>
      <c r="K10" s="29">
        <f t="shared" si="2"/>
        <v>250</v>
      </c>
      <c r="L10" s="29">
        <f aca="true" t="shared" si="3" ref="L10:Q11">L59+L63+L67+L71+L75</f>
        <v>250</v>
      </c>
      <c r="M10" s="29">
        <f t="shared" si="3"/>
        <v>250</v>
      </c>
      <c r="N10" s="29">
        <f t="shared" si="3"/>
        <v>250</v>
      </c>
      <c r="O10" s="29">
        <f t="shared" si="3"/>
        <v>250</v>
      </c>
      <c r="P10" s="29">
        <f t="shared" si="3"/>
        <v>250</v>
      </c>
      <c r="Q10" s="29">
        <f t="shared" si="3"/>
        <v>250</v>
      </c>
    </row>
    <row r="11" spans="1:17" s="31" customFormat="1" ht="42" customHeight="1">
      <c r="A11" s="318"/>
      <c r="B11" s="355"/>
      <c r="C11" s="320"/>
      <c r="D11" s="266"/>
      <c r="E11" s="3" t="s">
        <v>15</v>
      </c>
      <c r="F11" s="29">
        <f>F60+F64+F68+F72+F76</f>
        <v>6030</v>
      </c>
      <c r="G11" s="29">
        <f t="shared" si="2"/>
        <v>0</v>
      </c>
      <c r="H11" s="29">
        <f t="shared" si="2"/>
        <v>610</v>
      </c>
      <c r="I11" s="29">
        <f t="shared" si="2"/>
        <v>610</v>
      </c>
      <c r="J11" s="29">
        <f t="shared" si="2"/>
        <v>610</v>
      </c>
      <c r="K11" s="29">
        <f t="shared" si="2"/>
        <v>600</v>
      </c>
      <c r="L11" s="29">
        <f t="shared" si="3"/>
        <v>600</v>
      </c>
      <c r="M11" s="29">
        <f t="shared" si="3"/>
        <v>600</v>
      </c>
      <c r="N11" s="29">
        <f t="shared" si="3"/>
        <v>600</v>
      </c>
      <c r="O11" s="29">
        <f t="shared" si="3"/>
        <v>600</v>
      </c>
      <c r="P11" s="29">
        <f t="shared" si="3"/>
        <v>600</v>
      </c>
      <c r="Q11" s="29">
        <f t="shared" si="3"/>
        <v>600</v>
      </c>
    </row>
    <row r="12" spans="1:17" s="36" customFormat="1" ht="15.75" customHeight="1">
      <c r="A12" s="349" t="s">
        <v>101</v>
      </c>
      <c r="B12" s="350" t="s">
        <v>73</v>
      </c>
      <c r="C12" s="351">
        <v>2013</v>
      </c>
      <c r="D12" s="264" t="s">
        <v>159</v>
      </c>
      <c r="E12" s="45" t="s">
        <v>11</v>
      </c>
      <c r="F12" s="9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</row>
    <row r="13" spans="1:17" s="31" customFormat="1" ht="15.75">
      <c r="A13" s="349"/>
      <c r="B13" s="350"/>
      <c r="C13" s="351"/>
      <c r="D13" s="265"/>
      <c r="E13" s="3" t="s">
        <v>13</v>
      </c>
      <c r="F13" s="29"/>
      <c r="G13" s="29"/>
      <c r="H13" s="29"/>
      <c r="I13" s="29"/>
      <c r="J13" s="29"/>
      <c r="K13" s="29"/>
      <c r="L13" s="29"/>
      <c r="M13" s="29"/>
      <c r="N13" s="66"/>
      <c r="O13" s="68"/>
      <c r="P13" s="68"/>
      <c r="Q13" s="68"/>
    </row>
    <row r="14" spans="1:17" s="31" customFormat="1" ht="15.75">
      <c r="A14" s="349"/>
      <c r="B14" s="350"/>
      <c r="C14" s="351"/>
      <c r="D14" s="265"/>
      <c r="E14" s="3" t="s">
        <v>14</v>
      </c>
      <c r="F14" s="29"/>
      <c r="G14" s="29"/>
      <c r="H14" s="29"/>
      <c r="I14" s="29"/>
      <c r="J14" s="29"/>
      <c r="K14" s="29"/>
      <c r="L14" s="29"/>
      <c r="M14" s="29"/>
      <c r="N14" s="66"/>
      <c r="O14" s="68"/>
      <c r="P14" s="68"/>
      <c r="Q14" s="68"/>
    </row>
    <row r="15" spans="1:17" s="31" customFormat="1" ht="31.5">
      <c r="A15" s="349"/>
      <c r="B15" s="350"/>
      <c r="C15" s="351"/>
      <c r="D15" s="266"/>
      <c r="E15" s="3" t="s">
        <v>15</v>
      </c>
      <c r="F15" s="29"/>
      <c r="G15" s="29"/>
      <c r="H15" s="29"/>
      <c r="I15" s="29"/>
      <c r="J15" s="29"/>
      <c r="K15" s="29"/>
      <c r="L15" s="29"/>
      <c r="M15" s="29"/>
      <c r="N15" s="66"/>
      <c r="O15" s="68"/>
      <c r="P15" s="68"/>
      <c r="Q15" s="68"/>
    </row>
    <row r="16" spans="1:17" s="36" customFormat="1" ht="27.75" customHeight="1">
      <c r="A16" s="349" t="s">
        <v>102</v>
      </c>
      <c r="B16" s="350" t="s">
        <v>74</v>
      </c>
      <c r="C16" s="351" t="s">
        <v>180</v>
      </c>
      <c r="D16" s="264" t="s">
        <v>159</v>
      </c>
      <c r="E16" s="45" t="s">
        <v>11</v>
      </c>
      <c r="F16" s="9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</row>
    <row r="17" spans="1:17" s="31" customFormat="1" ht="27.75" customHeight="1">
      <c r="A17" s="349"/>
      <c r="B17" s="350"/>
      <c r="C17" s="351"/>
      <c r="D17" s="265"/>
      <c r="E17" s="3" t="s">
        <v>13</v>
      </c>
      <c r="F17" s="29"/>
      <c r="G17" s="29"/>
      <c r="H17" s="29"/>
      <c r="I17" s="29"/>
      <c r="J17" s="29"/>
      <c r="K17" s="29"/>
      <c r="L17" s="29"/>
      <c r="M17" s="29"/>
      <c r="N17" s="66"/>
      <c r="O17" s="68"/>
      <c r="P17" s="68"/>
      <c r="Q17" s="68"/>
    </row>
    <row r="18" spans="1:17" s="31" customFormat="1" ht="27.75" customHeight="1">
      <c r="A18" s="349"/>
      <c r="B18" s="350"/>
      <c r="C18" s="351"/>
      <c r="D18" s="265"/>
      <c r="E18" s="3" t="s">
        <v>14</v>
      </c>
      <c r="F18" s="29"/>
      <c r="G18" s="29"/>
      <c r="H18" s="29"/>
      <c r="I18" s="29"/>
      <c r="J18" s="29"/>
      <c r="K18" s="29"/>
      <c r="L18" s="29"/>
      <c r="M18" s="29"/>
      <c r="N18" s="66"/>
      <c r="O18" s="68"/>
      <c r="P18" s="68"/>
      <c r="Q18" s="68"/>
    </row>
    <row r="19" spans="1:17" s="31" customFormat="1" ht="27.75" customHeight="1">
      <c r="A19" s="349"/>
      <c r="B19" s="350"/>
      <c r="C19" s="351"/>
      <c r="D19" s="266"/>
      <c r="E19" s="3" t="s">
        <v>15</v>
      </c>
      <c r="F19" s="29"/>
      <c r="G19" s="29"/>
      <c r="H19" s="29"/>
      <c r="I19" s="29"/>
      <c r="J19" s="29"/>
      <c r="K19" s="29"/>
      <c r="L19" s="29"/>
      <c r="M19" s="29"/>
      <c r="N19" s="66"/>
      <c r="O19" s="68"/>
      <c r="P19" s="68"/>
      <c r="Q19" s="68"/>
    </row>
    <row r="20" spans="1:17" s="36" customFormat="1" ht="27.75" customHeight="1">
      <c r="A20" s="349" t="s">
        <v>103</v>
      </c>
      <c r="B20" s="350" t="s">
        <v>75</v>
      </c>
      <c r="C20" s="351" t="s">
        <v>180</v>
      </c>
      <c r="D20" s="264" t="s">
        <v>159</v>
      </c>
      <c r="E20" s="45" t="s">
        <v>11</v>
      </c>
      <c r="F20" s="9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</row>
    <row r="21" spans="1:17" s="31" customFormat="1" ht="27.75" customHeight="1">
      <c r="A21" s="349"/>
      <c r="B21" s="350"/>
      <c r="C21" s="351"/>
      <c r="D21" s="265"/>
      <c r="E21" s="3" t="s">
        <v>13</v>
      </c>
      <c r="F21" s="29"/>
      <c r="G21" s="29"/>
      <c r="H21" s="29"/>
      <c r="I21" s="29"/>
      <c r="J21" s="29"/>
      <c r="K21" s="29"/>
      <c r="L21" s="29"/>
      <c r="M21" s="29"/>
      <c r="N21" s="66"/>
      <c r="O21" s="68"/>
      <c r="P21" s="68"/>
      <c r="Q21" s="68"/>
    </row>
    <row r="22" spans="1:21" s="31" customFormat="1" ht="27.75" customHeight="1">
      <c r="A22" s="349"/>
      <c r="B22" s="350"/>
      <c r="C22" s="351"/>
      <c r="D22" s="265"/>
      <c r="E22" s="3" t="s">
        <v>14</v>
      </c>
      <c r="F22" s="29"/>
      <c r="G22" s="29"/>
      <c r="H22" s="29"/>
      <c r="I22" s="29"/>
      <c r="J22" s="29"/>
      <c r="K22" s="29"/>
      <c r="L22" s="29"/>
      <c r="M22" s="29"/>
      <c r="N22" s="66"/>
      <c r="O22" s="68"/>
      <c r="P22" s="68"/>
      <c r="Q22" s="68"/>
      <c r="U22" s="4"/>
    </row>
    <row r="23" spans="1:17" s="31" customFormat="1" ht="27.75" customHeight="1">
      <c r="A23" s="349"/>
      <c r="B23" s="350"/>
      <c r="C23" s="351"/>
      <c r="D23" s="266"/>
      <c r="E23" s="3" t="s">
        <v>15</v>
      </c>
      <c r="F23" s="29"/>
      <c r="G23" s="29"/>
      <c r="H23" s="29"/>
      <c r="I23" s="29"/>
      <c r="J23" s="29"/>
      <c r="K23" s="29"/>
      <c r="L23" s="29"/>
      <c r="M23" s="29"/>
      <c r="N23" s="66"/>
      <c r="O23" s="68"/>
      <c r="P23" s="68"/>
      <c r="Q23" s="68"/>
    </row>
    <row r="24" spans="1:17" s="33" customFormat="1" ht="27.75" customHeight="1">
      <c r="A24" s="349" t="s">
        <v>104</v>
      </c>
      <c r="B24" s="350" t="s">
        <v>76</v>
      </c>
      <c r="C24" s="351" t="s">
        <v>180</v>
      </c>
      <c r="D24" s="264" t="s">
        <v>159</v>
      </c>
      <c r="E24" s="45" t="s">
        <v>11</v>
      </c>
      <c r="F24" s="9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</row>
    <row r="25" spans="1:17" s="31" customFormat="1" ht="27.75" customHeight="1">
      <c r="A25" s="349"/>
      <c r="B25" s="350"/>
      <c r="C25" s="351"/>
      <c r="D25" s="265"/>
      <c r="E25" s="3" t="s">
        <v>13</v>
      </c>
      <c r="F25" s="29"/>
      <c r="G25" s="29"/>
      <c r="H25" s="29"/>
      <c r="I25" s="29"/>
      <c r="J25" s="29"/>
      <c r="K25" s="29"/>
      <c r="L25" s="29"/>
      <c r="M25" s="29"/>
      <c r="N25" s="66"/>
      <c r="O25" s="68"/>
      <c r="P25" s="68"/>
      <c r="Q25" s="68"/>
    </row>
    <row r="26" spans="1:17" s="31" customFormat="1" ht="27.75" customHeight="1">
      <c r="A26" s="349"/>
      <c r="B26" s="350"/>
      <c r="C26" s="351"/>
      <c r="D26" s="265"/>
      <c r="E26" s="3" t="s">
        <v>14</v>
      </c>
      <c r="F26" s="29"/>
      <c r="G26" s="29"/>
      <c r="H26" s="29"/>
      <c r="I26" s="29"/>
      <c r="J26" s="29"/>
      <c r="K26" s="29"/>
      <c r="L26" s="29"/>
      <c r="M26" s="29"/>
      <c r="N26" s="66"/>
      <c r="O26" s="68"/>
      <c r="P26" s="68"/>
      <c r="Q26" s="68"/>
    </row>
    <row r="27" spans="1:17" s="31" customFormat="1" ht="27.75" customHeight="1">
      <c r="A27" s="349"/>
      <c r="B27" s="350"/>
      <c r="C27" s="351"/>
      <c r="D27" s="266"/>
      <c r="E27" s="3" t="s">
        <v>15</v>
      </c>
      <c r="F27" s="29"/>
      <c r="G27" s="29"/>
      <c r="H27" s="29"/>
      <c r="I27" s="29"/>
      <c r="J27" s="29"/>
      <c r="K27" s="29"/>
      <c r="L27" s="29"/>
      <c r="M27" s="29"/>
      <c r="N27" s="66"/>
      <c r="O27" s="68"/>
      <c r="P27" s="68"/>
      <c r="Q27" s="68"/>
    </row>
    <row r="28" spans="1:17" s="36" customFormat="1" ht="27.75" customHeight="1">
      <c r="A28" s="349" t="s">
        <v>105</v>
      </c>
      <c r="B28" s="350" t="s">
        <v>165</v>
      </c>
      <c r="C28" s="351" t="s">
        <v>180</v>
      </c>
      <c r="D28" s="264" t="s">
        <v>159</v>
      </c>
      <c r="E28" s="45" t="s">
        <v>11</v>
      </c>
      <c r="F28" s="9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</row>
    <row r="29" spans="1:17" s="31" customFormat="1" ht="27.75" customHeight="1">
      <c r="A29" s="349"/>
      <c r="B29" s="350"/>
      <c r="C29" s="351"/>
      <c r="D29" s="265"/>
      <c r="E29" s="3" t="s">
        <v>13</v>
      </c>
      <c r="F29" s="29"/>
      <c r="G29" s="29"/>
      <c r="H29" s="29"/>
      <c r="I29" s="29"/>
      <c r="J29" s="29"/>
      <c r="K29" s="29"/>
      <c r="L29" s="29"/>
      <c r="M29" s="29"/>
      <c r="N29" s="66"/>
      <c r="O29" s="68"/>
      <c r="P29" s="68"/>
      <c r="Q29" s="68"/>
    </row>
    <row r="30" spans="1:17" s="31" customFormat="1" ht="27.75" customHeight="1">
      <c r="A30" s="349"/>
      <c r="B30" s="350"/>
      <c r="C30" s="351"/>
      <c r="D30" s="265"/>
      <c r="E30" s="3" t="s">
        <v>14</v>
      </c>
      <c r="F30" s="29"/>
      <c r="G30" s="29"/>
      <c r="H30" s="29"/>
      <c r="I30" s="29"/>
      <c r="J30" s="29"/>
      <c r="K30" s="29"/>
      <c r="L30" s="29"/>
      <c r="M30" s="29"/>
      <c r="N30" s="66"/>
      <c r="O30" s="68"/>
      <c r="P30" s="68"/>
      <c r="Q30" s="68"/>
    </row>
    <row r="31" spans="1:17" s="31" customFormat="1" ht="27.75" customHeight="1">
      <c r="A31" s="349"/>
      <c r="B31" s="350"/>
      <c r="C31" s="351"/>
      <c r="D31" s="266"/>
      <c r="E31" s="3" t="s">
        <v>15</v>
      </c>
      <c r="F31" s="29"/>
      <c r="G31" s="29"/>
      <c r="H31" s="29"/>
      <c r="I31" s="29"/>
      <c r="J31" s="29"/>
      <c r="K31" s="29"/>
      <c r="L31" s="29"/>
      <c r="M31" s="29"/>
      <c r="N31" s="66"/>
      <c r="O31" s="68"/>
      <c r="P31" s="68"/>
      <c r="Q31" s="68"/>
    </row>
    <row r="32" spans="1:17" s="36" customFormat="1" ht="15.75">
      <c r="A32" s="349" t="s">
        <v>106</v>
      </c>
      <c r="B32" s="350" t="s">
        <v>77</v>
      </c>
      <c r="C32" s="351" t="s">
        <v>180</v>
      </c>
      <c r="D32" s="351" t="s">
        <v>159</v>
      </c>
      <c r="E32" s="45" t="s">
        <v>11</v>
      </c>
      <c r="F32" s="9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</row>
    <row r="33" spans="1:17" s="28" customFormat="1" ht="15.75">
      <c r="A33" s="349"/>
      <c r="B33" s="350"/>
      <c r="C33" s="351"/>
      <c r="D33" s="351"/>
      <c r="E33" s="3" t="s">
        <v>12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31" customFormat="1" ht="15.75">
      <c r="A34" s="349"/>
      <c r="B34" s="350"/>
      <c r="C34" s="351"/>
      <c r="D34" s="351"/>
      <c r="E34" s="3" t="s">
        <v>13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68"/>
    </row>
    <row r="35" spans="1:17" s="31" customFormat="1" ht="15.75">
      <c r="A35" s="349"/>
      <c r="B35" s="350"/>
      <c r="C35" s="351"/>
      <c r="D35" s="351"/>
      <c r="E35" s="3" t="s">
        <v>14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68"/>
    </row>
    <row r="36" spans="1:17" s="31" customFormat="1" ht="31.5">
      <c r="A36" s="349"/>
      <c r="B36" s="350"/>
      <c r="C36" s="351"/>
      <c r="D36" s="351"/>
      <c r="E36" s="3" t="s">
        <v>15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68"/>
    </row>
    <row r="37" spans="1:17" s="36" customFormat="1" ht="15.75" customHeight="1">
      <c r="A37" s="349" t="s">
        <v>107</v>
      </c>
      <c r="B37" s="350" t="s">
        <v>78</v>
      </c>
      <c r="C37" s="351">
        <v>2013</v>
      </c>
      <c r="D37" s="264" t="s">
        <v>159</v>
      </c>
      <c r="E37" s="45" t="s">
        <v>11</v>
      </c>
      <c r="F37" s="9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</row>
    <row r="38" spans="1:17" s="31" customFormat="1" ht="15.75">
      <c r="A38" s="349"/>
      <c r="B38" s="350"/>
      <c r="C38" s="351"/>
      <c r="D38" s="265"/>
      <c r="E38" s="3" t="s">
        <v>13</v>
      </c>
      <c r="F38" s="29"/>
      <c r="G38" s="29"/>
      <c r="H38" s="29"/>
      <c r="I38" s="29"/>
      <c r="J38" s="29"/>
      <c r="K38" s="29"/>
      <c r="L38" s="29"/>
      <c r="M38" s="29"/>
      <c r="N38" s="66"/>
      <c r="O38" s="68"/>
      <c r="P38" s="68"/>
      <c r="Q38" s="68"/>
    </row>
    <row r="39" spans="1:17" s="31" customFormat="1" ht="15.75">
      <c r="A39" s="349"/>
      <c r="B39" s="350"/>
      <c r="C39" s="351"/>
      <c r="D39" s="265"/>
      <c r="E39" s="3" t="s">
        <v>14</v>
      </c>
      <c r="F39" s="29"/>
      <c r="G39" s="29"/>
      <c r="H39" s="29"/>
      <c r="I39" s="29"/>
      <c r="J39" s="29"/>
      <c r="K39" s="29"/>
      <c r="L39" s="29"/>
      <c r="M39" s="29"/>
      <c r="N39" s="66"/>
      <c r="O39" s="68"/>
      <c r="P39" s="68"/>
      <c r="Q39" s="68"/>
    </row>
    <row r="40" spans="1:17" s="31" customFormat="1" ht="31.5">
      <c r="A40" s="349"/>
      <c r="B40" s="350"/>
      <c r="C40" s="351"/>
      <c r="D40" s="266"/>
      <c r="E40" s="3" t="s">
        <v>15</v>
      </c>
      <c r="F40" s="29"/>
      <c r="G40" s="29"/>
      <c r="H40" s="29"/>
      <c r="I40" s="29"/>
      <c r="J40" s="29"/>
      <c r="K40" s="29"/>
      <c r="L40" s="29"/>
      <c r="M40" s="29"/>
      <c r="N40" s="66"/>
      <c r="O40" s="68"/>
      <c r="P40" s="68"/>
      <c r="Q40" s="68"/>
    </row>
    <row r="41" spans="1:17" s="31" customFormat="1" ht="15.75" customHeight="1">
      <c r="A41" s="349" t="s">
        <v>108</v>
      </c>
      <c r="B41" s="350" t="s">
        <v>79</v>
      </c>
      <c r="C41" s="351">
        <v>2013</v>
      </c>
      <c r="D41" s="264" t="s">
        <v>159</v>
      </c>
      <c r="E41" s="45" t="s">
        <v>11</v>
      </c>
      <c r="F41" s="9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</row>
    <row r="42" spans="1:17" ht="15.75">
      <c r="A42" s="349"/>
      <c r="B42" s="350"/>
      <c r="C42" s="351"/>
      <c r="D42" s="265"/>
      <c r="E42" s="3" t="s">
        <v>13</v>
      </c>
      <c r="F42" s="29"/>
      <c r="G42" s="29"/>
      <c r="H42" s="29"/>
      <c r="I42" s="29"/>
      <c r="J42" s="29"/>
      <c r="K42" s="29"/>
      <c r="L42" s="29"/>
      <c r="M42" s="29"/>
      <c r="N42" s="66"/>
      <c r="O42" s="68"/>
      <c r="P42" s="68"/>
      <c r="Q42" s="68"/>
    </row>
    <row r="43" spans="1:17" ht="15.75">
      <c r="A43" s="349"/>
      <c r="B43" s="350"/>
      <c r="C43" s="351"/>
      <c r="D43" s="265"/>
      <c r="E43" s="3" t="s">
        <v>14</v>
      </c>
      <c r="F43" s="29"/>
      <c r="G43" s="29"/>
      <c r="H43" s="29"/>
      <c r="I43" s="29"/>
      <c r="J43" s="29"/>
      <c r="K43" s="29"/>
      <c r="L43" s="29"/>
      <c r="M43" s="29"/>
      <c r="N43" s="66"/>
      <c r="O43" s="68"/>
      <c r="P43" s="68"/>
      <c r="Q43" s="68"/>
    </row>
    <row r="44" spans="1:17" ht="31.5">
      <c r="A44" s="349"/>
      <c r="B44" s="350"/>
      <c r="C44" s="351"/>
      <c r="D44" s="266"/>
      <c r="E44" s="3" t="s">
        <v>15</v>
      </c>
      <c r="F44" s="29"/>
      <c r="G44" s="29"/>
      <c r="H44" s="29"/>
      <c r="I44" s="29"/>
      <c r="J44" s="29"/>
      <c r="K44" s="29"/>
      <c r="L44" s="29"/>
      <c r="M44" s="29"/>
      <c r="N44" s="66"/>
      <c r="O44" s="68"/>
      <c r="P44" s="68"/>
      <c r="Q44" s="68"/>
    </row>
    <row r="45" spans="1:17" ht="32.25" customHeight="1">
      <c r="A45" s="349" t="s">
        <v>109</v>
      </c>
      <c r="B45" s="350" t="s">
        <v>80</v>
      </c>
      <c r="C45" s="351" t="s">
        <v>180</v>
      </c>
      <c r="D45" s="264" t="s">
        <v>159</v>
      </c>
      <c r="E45" s="45" t="s">
        <v>11</v>
      </c>
      <c r="F45" s="9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</row>
    <row r="46" spans="1:17" ht="32.25" customHeight="1">
      <c r="A46" s="349"/>
      <c r="B46" s="350"/>
      <c r="C46" s="351"/>
      <c r="D46" s="265"/>
      <c r="E46" s="3" t="s">
        <v>13</v>
      </c>
      <c r="F46" s="29"/>
      <c r="G46" s="29"/>
      <c r="H46" s="29"/>
      <c r="I46" s="29"/>
      <c r="J46" s="29"/>
      <c r="K46" s="29"/>
      <c r="L46" s="29"/>
      <c r="M46" s="29"/>
      <c r="N46" s="66"/>
      <c r="O46" s="68"/>
      <c r="P46" s="68"/>
      <c r="Q46" s="68"/>
    </row>
    <row r="47" spans="1:17" ht="32.25" customHeight="1">
      <c r="A47" s="349"/>
      <c r="B47" s="350"/>
      <c r="C47" s="351"/>
      <c r="D47" s="265"/>
      <c r="E47" s="3" t="s">
        <v>14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68"/>
    </row>
    <row r="48" spans="1:17" ht="32.25" customHeight="1">
      <c r="A48" s="349"/>
      <c r="B48" s="350"/>
      <c r="C48" s="351"/>
      <c r="D48" s="266"/>
      <c r="E48" s="3" t="s">
        <v>15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68"/>
    </row>
    <row r="49" spans="1:17" ht="32.25" customHeight="1">
      <c r="A49" s="349" t="s">
        <v>110</v>
      </c>
      <c r="B49" s="350" t="s">
        <v>81</v>
      </c>
      <c r="C49" s="351" t="s">
        <v>180</v>
      </c>
      <c r="D49" s="264" t="s">
        <v>159</v>
      </c>
      <c r="E49" s="45" t="s">
        <v>11</v>
      </c>
      <c r="F49" s="9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</row>
    <row r="50" spans="1:17" ht="32.25" customHeight="1">
      <c r="A50" s="349"/>
      <c r="B50" s="350"/>
      <c r="C50" s="351"/>
      <c r="D50" s="265"/>
      <c r="E50" s="3" t="s">
        <v>13</v>
      </c>
      <c r="F50" s="29"/>
      <c r="G50" s="29"/>
      <c r="H50" s="29"/>
      <c r="I50" s="29"/>
      <c r="J50" s="29"/>
      <c r="K50" s="29"/>
      <c r="L50" s="29"/>
      <c r="M50" s="29"/>
      <c r="N50" s="66"/>
      <c r="O50" s="68"/>
      <c r="P50" s="68"/>
      <c r="Q50" s="68"/>
    </row>
    <row r="51" spans="1:17" ht="32.25" customHeight="1">
      <c r="A51" s="349"/>
      <c r="B51" s="350"/>
      <c r="C51" s="351"/>
      <c r="D51" s="265"/>
      <c r="E51" s="3" t="s">
        <v>14</v>
      </c>
      <c r="F51" s="29"/>
      <c r="G51" s="29"/>
      <c r="H51" s="29"/>
      <c r="I51" s="29"/>
      <c r="J51" s="29"/>
      <c r="K51" s="29"/>
      <c r="L51" s="29"/>
      <c r="M51" s="29"/>
      <c r="N51" s="66"/>
      <c r="O51" s="68"/>
      <c r="P51" s="68"/>
      <c r="Q51" s="68"/>
    </row>
    <row r="52" spans="1:17" ht="32.25" customHeight="1">
      <c r="A52" s="349"/>
      <c r="B52" s="350"/>
      <c r="C52" s="351"/>
      <c r="D52" s="266"/>
      <c r="E52" s="3" t="s">
        <v>15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68"/>
    </row>
    <row r="53" spans="1:17" ht="32.25" customHeight="1">
      <c r="A53" s="349" t="s">
        <v>111</v>
      </c>
      <c r="B53" s="350" t="s">
        <v>82</v>
      </c>
      <c r="C53" s="351" t="s">
        <v>180</v>
      </c>
      <c r="D53" s="264" t="s">
        <v>159</v>
      </c>
      <c r="E53" s="45" t="s">
        <v>11</v>
      </c>
      <c r="F53" s="9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</row>
    <row r="54" spans="1:17" ht="32.25" customHeight="1">
      <c r="A54" s="349"/>
      <c r="B54" s="350"/>
      <c r="C54" s="351"/>
      <c r="D54" s="265"/>
      <c r="E54" s="3" t="s">
        <v>13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68"/>
    </row>
    <row r="55" spans="1:17" ht="32.25" customHeight="1">
      <c r="A55" s="349"/>
      <c r="B55" s="350"/>
      <c r="C55" s="351"/>
      <c r="D55" s="265"/>
      <c r="E55" s="3" t="s">
        <v>14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68"/>
    </row>
    <row r="56" spans="1:17" ht="32.25" customHeight="1">
      <c r="A56" s="349"/>
      <c r="B56" s="350"/>
      <c r="C56" s="351"/>
      <c r="D56" s="266"/>
      <c r="E56" s="3" t="s">
        <v>15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68"/>
    </row>
    <row r="57" spans="1:17" ht="32.25" customHeight="1">
      <c r="A57" s="349" t="s">
        <v>112</v>
      </c>
      <c r="B57" s="350" t="s">
        <v>83</v>
      </c>
      <c r="C57" s="351" t="s">
        <v>180</v>
      </c>
      <c r="D57" s="264" t="s">
        <v>167</v>
      </c>
      <c r="E57" s="45" t="s">
        <v>11</v>
      </c>
      <c r="F57" s="9">
        <f aca="true" t="shared" si="4" ref="F57:K57">SUM(F58:F60)</f>
        <v>3000</v>
      </c>
      <c r="G57" s="9">
        <f t="shared" si="4"/>
        <v>0</v>
      </c>
      <c r="H57" s="9">
        <f t="shared" si="4"/>
        <v>300</v>
      </c>
      <c r="I57" s="9">
        <f t="shared" si="4"/>
        <v>300</v>
      </c>
      <c r="J57" s="9">
        <f t="shared" si="4"/>
        <v>300</v>
      </c>
      <c r="K57" s="9">
        <f t="shared" si="4"/>
        <v>300</v>
      </c>
      <c r="L57" s="9">
        <f aca="true" t="shared" si="5" ref="L57:Q57">SUM(L58:L60)</f>
        <v>300</v>
      </c>
      <c r="M57" s="9">
        <f t="shared" si="5"/>
        <v>300</v>
      </c>
      <c r="N57" s="9">
        <f t="shared" si="5"/>
        <v>300</v>
      </c>
      <c r="O57" s="9">
        <f t="shared" si="5"/>
        <v>300</v>
      </c>
      <c r="P57" s="9">
        <f t="shared" si="5"/>
        <v>300</v>
      </c>
      <c r="Q57" s="9">
        <f t="shared" si="5"/>
        <v>300</v>
      </c>
    </row>
    <row r="58" spans="1:17" ht="32.25" customHeight="1">
      <c r="A58" s="349"/>
      <c r="B58" s="350"/>
      <c r="C58" s="351"/>
      <c r="D58" s="265"/>
      <c r="E58" s="3" t="s">
        <v>13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68"/>
    </row>
    <row r="59" spans="1:17" ht="32.25" customHeight="1">
      <c r="A59" s="349"/>
      <c r="B59" s="350"/>
      <c r="C59" s="351"/>
      <c r="D59" s="265"/>
      <c r="E59" s="3" t="s">
        <v>14</v>
      </c>
      <c r="F59" s="29">
        <f>SUM(G59:Q59)</f>
        <v>1000</v>
      </c>
      <c r="G59" s="29"/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100</v>
      </c>
    </row>
    <row r="60" spans="1:17" ht="32.25" customHeight="1">
      <c r="A60" s="349"/>
      <c r="B60" s="350"/>
      <c r="C60" s="351"/>
      <c r="D60" s="266"/>
      <c r="E60" s="3" t="s">
        <v>15</v>
      </c>
      <c r="F60" s="29">
        <f>SUM(G60:Q60)</f>
        <v>2000</v>
      </c>
      <c r="G60" s="29"/>
      <c r="H60" s="29">
        <v>200</v>
      </c>
      <c r="I60" s="29">
        <v>200</v>
      </c>
      <c r="J60" s="29">
        <v>200</v>
      </c>
      <c r="K60" s="29">
        <v>200</v>
      </c>
      <c r="L60" s="29">
        <v>200</v>
      </c>
      <c r="M60" s="29">
        <v>200</v>
      </c>
      <c r="N60" s="29">
        <v>200</v>
      </c>
      <c r="O60" s="29">
        <v>200</v>
      </c>
      <c r="P60" s="29">
        <v>200</v>
      </c>
      <c r="Q60" s="29">
        <v>200</v>
      </c>
    </row>
    <row r="61" spans="1:17" ht="27" customHeight="1">
      <c r="A61" s="349" t="s">
        <v>113</v>
      </c>
      <c r="B61" s="350" t="s">
        <v>84</v>
      </c>
      <c r="C61" s="351" t="s">
        <v>180</v>
      </c>
      <c r="D61" s="264" t="s">
        <v>167</v>
      </c>
      <c r="E61" s="45" t="s">
        <v>11</v>
      </c>
      <c r="F61" s="9">
        <f aca="true" t="shared" si="6" ref="F61:K61">SUM(F62:F64)</f>
        <v>1000</v>
      </c>
      <c r="G61" s="9">
        <f t="shared" si="6"/>
        <v>0</v>
      </c>
      <c r="H61" s="9">
        <f t="shared" si="6"/>
        <v>100</v>
      </c>
      <c r="I61" s="9">
        <f t="shared" si="6"/>
        <v>100</v>
      </c>
      <c r="J61" s="9">
        <f t="shared" si="6"/>
        <v>100</v>
      </c>
      <c r="K61" s="9">
        <f t="shared" si="6"/>
        <v>100</v>
      </c>
      <c r="L61" s="9">
        <f aca="true" t="shared" si="7" ref="L61:Q61">SUM(L62:L64)</f>
        <v>100</v>
      </c>
      <c r="M61" s="9">
        <f t="shared" si="7"/>
        <v>100</v>
      </c>
      <c r="N61" s="9">
        <f t="shared" si="7"/>
        <v>100</v>
      </c>
      <c r="O61" s="9">
        <f t="shared" si="7"/>
        <v>100</v>
      </c>
      <c r="P61" s="9">
        <f t="shared" si="7"/>
        <v>100</v>
      </c>
      <c r="Q61" s="9">
        <f t="shared" si="7"/>
        <v>100</v>
      </c>
    </row>
    <row r="62" spans="1:17" ht="35.25" customHeight="1">
      <c r="A62" s="349"/>
      <c r="B62" s="350"/>
      <c r="C62" s="351"/>
      <c r="D62" s="265"/>
      <c r="E62" s="3" t="s">
        <v>13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68"/>
    </row>
    <row r="63" spans="1:23" ht="35.25" customHeight="1">
      <c r="A63" s="349"/>
      <c r="B63" s="350"/>
      <c r="C63" s="351"/>
      <c r="D63" s="265"/>
      <c r="E63" s="3" t="s">
        <v>14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70"/>
      <c r="S63" s="70"/>
      <c r="T63" s="70"/>
      <c r="U63" s="70"/>
      <c r="V63" s="70"/>
      <c r="W63" s="70"/>
    </row>
    <row r="64" spans="1:17" ht="35.25" customHeight="1">
      <c r="A64" s="349"/>
      <c r="B64" s="350"/>
      <c r="C64" s="351"/>
      <c r="D64" s="266"/>
      <c r="E64" s="3" t="s">
        <v>15</v>
      </c>
      <c r="F64" s="29">
        <f>SUM(G64:Q64)</f>
        <v>1000</v>
      </c>
      <c r="G64" s="29"/>
      <c r="H64" s="29">
        <v>100</v>
      </c>
      <c r="I64" s="29">
        <v>100</v>
      </c>
      <c r="J64" s="29">
        <v>100</v>
      </c>
      <c r="K64" s="29">
        <v>100</v>
      </c>
      <c r="L64" s="29">
        <v>100</v>
      </c>
      <c r="M64" s="29">
        <v>100</v>
      </c>
      <c r="N64" s="29">
        <v>100</v>
      </c>
      <c r="O64" s="29">
        <v>100</v>
      </c>
      <c r="P64" s="29">
        <v>100</v>
      </c>
      <c r="Q64" s="29">
        <v>100</v>
      </c>
    </row>
    <row r="65" spans="1:17" ht="27" customHeight="1">
      <c r="A65" s="349" t="s">
        <v>114</v>
      </c>
      <c r="B65" s="350" t="s">
        <v>85</v>
      </c>
      <c r="C65" s="351" t="s">
        <v>180</v>
      </c>
      <c r="D65" s="264" t="s">
        <v>159</v>
      </c>
      <c r="E65" s="45" t="s">
        <v>11</v>
      </c>
      <c r="F65" s="9">
        <f aca="true" t="shared" si="8" ref="F65:K65">SUM(F66:F68)</f>
        <v>60</v>
      </c>
      <c r="G65" s="9">
        <f t="shared" si="8"/>
        <v>0</v>
      </c>
      <c r="H65" s="9">
        <f t="shared" si="8"/>
        <v>20</v>
      </c>
      <c r="I65" s="9">
        <f t="shared" si="8"/>
        <v>20</v>
      </c>
      <c r="J65" s="9">
        <f t="shared" si="8"/>
        <v>20</v>
      </c>
      <c r="K65" s="9">
        <f t="shared" si="8"/>
        <v>0</v>
      </c>
      <c r="L65" s="9">
        <f aca="true" t="shared" si="9" ref="L65:Q65">SUM(L66:L68)</f>
        <v>0</v>
      </c>
      <c r="M65" s="9">
        <f t="shared" si="9"/>
        <v>0</v>
      </c>
      <c r="N65" s="9">
        <f t="shared" si="9"/>
        <v>0</v>
      </c>
      <c r="O65" s="9">
        <f t="shared" si="9"/>
        <v>0</v>
      </c>
      <c r="P65" s="9">
        <f t="shared" si="9"/>
        <v>0</v>
      </c>
      <c r="Q65" s="9">
        <f t="shared" si="9"/>
        <v>0</v>
      </c>
    </row>
    <row r="66" spans="1:17" ht="35.25" customHeight="1">
      <c r="A66" s="349"/>
      <c r="B66" s="350"/>
      <c r="C66" s="351"/>
      <c r="D66" s="265"/>
      <c r="E66" s="3" t="s">
        <v>13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68"/>
    </row>
    <row r="67" spans="1:17" ht="35.25" customHeight="1">
      <c r="A67" s="349"/>
      <c r="B67" s="350"/>
      <c r="C67" s="351"/>
      <c r="D67" s="265"/>
      <c r="E67" s="3" t="s">
        <v>14</v>
      </c>
      <c r="F67" s="29">
        <f>SUM(G67:Q67)</f>
        <v>30</v>
      </c>
      <c r="G67" s="29"/>
      <c r="H67" s="29">
        <v>10</v>
      </c>
      <c r="I67" s="29">
        <v>10</v>
      </c>
      <c r="J67" s="29">
        <v>10</v>
      </c>
      <c r="K67" s="29"/>
      <c r="L67" s="29"/>
      <c r="M67" s="29"/>
      <c r="N67" s="29"/>
      <c r="O67" s="29"/>
      <c r="P67" s="29"/>
      <c r="Q67" s="68"/>
    </row>
    <row r="68" spans="1:17" ht="35.25" customHeight="1">
      <c r="A68" s="349"/>
      <c r="B68" s="350"/>
      <c r="C68" s="351"/>
      <c r="D68" s="266"/>
      <c r="E68" s="3" t="s">
        <v>15</v>
      </c>
      <c r="F68" s="29">
        <f>SUM(G68:Q68)</f>
        <v>30</v>
      </c>
      <c r="G68" s="29"/>
      <c r="H68" s="29">
        <v>10</v>
      </c>
      <c r="I68" s="29">
        <v>10</v>
      </c>
      <c r="J68" s="29">
        <v>10</v>
      </c>
      <c r="K68" s="29"/>
      <c r="L68" s="29"/>
      <c r="M68" s="29"/>
      <c r="N68" s="29"/>
      <c r="O68" s="29"/>
      <c r="P68" s="29"/>
      <c r="Q68" s="68"/>
    </row>
    <row r="69" spans="1:17" ht="27" customHeight="1">
      <c r="A69" s="349" t="s">
        <v>115</v>
      </c>
      <c r="B69" s="350" t="s">
        <v>86</v>
      </c>
      <c r="C69" s="351" t="s">
        <v>180</v>
      </c>
      <c r="D69" s="264" t="s">
        <v>159</v>
      </c>
      <c r="E69" s="45" t="s">
        <v>11</v>
      </c>
      <c r="F69" s="9">
        <f aca="true" t="shared" si="10" ref="F69:Q69">SUM(F70:F72)</f>
        <v>3000</v>
      </c>
      <c r="G69" s="9">
        <f t="shared" si="10"/>
        <v>0</v>
      </c>
      <c r="H69" s="9">
        <f t="shared" si="10"/>
        <v>300</v>
      </c>
      <c r="I69" s="9">
        <f t="shared" si="10"/>
        <v>300</v>
      </c>
      <c r="J69" s="9">
        <f t="shared" si="10"/>
        <v>300</v>
      </c>
      <c r="K69" s="9">
        <f t="shared" si="10"/>
        <v>300</v>
      </c>
      <c r="L69" s="9">
        <f t="shared" si="10"/>
        <v>300</v>
      </c>
      <c r="M69" s="9">
        <f t="shared" si="10"/>
        <v>300</v>
      </c>
      <c r="N69" s="9">
        <f t="shared" si="10"/>
        <v>300</v>
      </c>
      <c r="O69" s="9">
        <f t="shared" si="10"/>
        <v>300</v>
      </c>
      <c r="P69" s="9">
        <f t="shared" si="10"/>
        <v>300</v>
      </c>
      <c r="Q69" s="9">
        <f t="shared" si="10"/>
        <v>300</v>
      </c>
    </row>
    <row r="70" spans="1:17" ht="38.25" customHeight="1">
      <c r="A70" s="349"/>
      <c r="B70" s="350"/>
      <c r="C70" s="351"/>
      <c r="D70" s="265"/>
      <c r="E70" s="3" t="s">
        <v>13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68"/>
    </row>
    <row r="71" spans="1:17" ht="38.25" customHeight="1">
      <c r="A71" s="349"/>
      <c r="B71" s="350"/>
      <c r="C71" s="351"/>
      <c r="D71" s="265"/>
      <c r="E71" s="3" t="s">
        <v>14</v>
      </c>
      <c r="F71" s="29">
        <f>SUM(G71:Q71)</f>
        <v>1000</v>
      </c>
      <c r="G71" s="29"/>
      <c r="H71" s="29">
        <v>100</v>
      </c>
      <c r="I71" s="29">
        <v>100</v>
      </c>
      <c r="J71" s="29">
        <v>100</v>
      </c>
      <c r="K71" s="29">
        <v>100</v>
      </c>
      <c r="L71" s="29">
        <v>100</v>
      </c>
      <c r="M71" s="29">
        <v>100</v>
      </c>
      <c r="N71" s="29">
        <v>100</v>
      </c>
      <c r="O71" s="29">
        <v>100</v>
      </c>
      <c r="P71" s="29">
        <v>100</v>
      </c>
      <c r="Q71" s="29">
        <v>100</v>
      </c>
    </row>
    <row r="72" spans="1:17" ht="38.25" customHeight="1">
      <c r="A72" s="349"/>
      <c r="B72" s="350"/>
      <c r="C72" s="351"/>
      <c r="D72" s="266"/>
      <c r="E72" s="3" t="s">
        <v>15</v>
      </c>
      <c r="F72" s="29">
        <f>SUM(G72:Q72)</f>
        <v>2000</v>
      </c>
      <c r="G72" s="29"/>
      <c r="H72" s="29">
        <v>200</v>
      </c>
      <c r="I72" s="29">
        <v>200</v>
      </c>
      <c r="J72" s="29">
        <v>200</v>
      </c>
      <c r="K72" s="29">
        <v>200</v>
      </c>
      <c r="L72" s="29">
        <v>200</v>
      </c>
      <c r="M72" s="29">
        <v>200</v>
      </c>
      <c r="N72" s="29">
        <v>200</v>
      </c>
      <c r="O72" s="29">
        <v>200</v>
      </c>
      <c r="P72" s="29">
        <v>200</v>
      </c>
      <c r="Q72" s="29">
        <v>200</v>
      </c>
    </row>
    <row r="73" spans="1:17" ht="27" customHeight="1">
      <c r="A73" s="349" t="s">
        <v>116</v>
      </c>
      <c r="B73" s="350" t="s">
        <v>87</v>
      </c>
      <c r="C73" s="351" t="s">
        <v>180</v>
      </c>
      <c r="D73" s="264" t="s">
        <v>159</v>
      </c>
      <c r="E73" s="45" t="s">
        <v>11</v>
      </c>
      <c r="F73" s="37">
        <f>SUM(F74:F76)</f>
        <v>1500</v>
      </c>
      <c r="G73" s="37">
        <f>SUM(G74:G76)</f>
        <v>0</v>
      </c>
      <c r="H73" s="37">
        <f aca="true" t="shared" si="11" ref="H73:P73">SUM(H74:H76)</f>
        <v>150</v>
      </c>
      <c r="I73" s="37">
        <f t="shared" si="11"/>
        <v>150</v>
      </c>
      <c r="J73" s="37">
        <f t="shared" si="11"/>
        <v>150</v>
      </c>
      <c r="K73" s="37">
        <f t="shared" si="11"/>
        <v>150</v>
      </c>
      <c r="L73" s="37">
        <f t="shared" si="11"/>
        <v>150</v>
      </c>
      <c r="M73" s="37">
        <f t="shared" si="11"/>
        <v>150</v>
      </c>
      <c r="N73" s="37">
        <f t="shared" si="11"/>
        <v>150</v>
      </c>
      <c r="O73" s="37">
        <f t="shared" si="11"/>
        <v>150</v>
      </c>
      <c r="P73" s="37">
        <f t="shared" si="11"/>
        <v>150</v>
      </c>
      <c r="Q73" s="37">
        <f>SUM(Q74:Q76)</f>
        <v>150</v>
      </c>
    </row>
    <row r="74" spans="1:17" ht="35.25" customHeight="1">
      <c r="A74" s="349"/>
      <c r="B74" s="350"/>
      <c r="C74" s="351"/>
      <c r="D74" s="265"/>
      <c r="E74" s="3" t="s">
        <v>13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68"/>
    </row>
    <row r="75" spans="1:17" ht="35.25" customHeight="1">
      <c r="A75" s="349"/>
      <c r="B75" s="350"/>
      <c r="C75" s="351"/>
      <c r="D75" s="265"/>
      <c r="E75" s="3" t="s">
        <v>14</v>
      </c>
      <c r="F75" s="29">
        <f>SUM(G75:Q75)</f>
        <v>500</v>
      </c>
      <c r="G75" s="29"/>
      <c r="H75" s="29">
        <v>50</v>
      </c>
      <c r="I75" s="29">
        <v>50</v>
      </c>
      <c r="J75" s="29">
        <v>50</v>
      </c>
      <c r="K75" s="29">
        <v>50</v>
      </c>
      <c r="L75" s="29">
        <v>50</v>
      </c>
      <c r="M75" s="29">
        <v>50</v>
      </c>
      <c r="N75" s="29">
        <v>50</v>
      </c>
      <c r="O75" s="29">
        <v>50</v>
      </c>
      <c r="P75" s="29">
        <v>50</v>
      </c>
      <c r="Q75" s="29">
        <v>50</v>
      </c>
    </row>
    <row r="76" spans="1:17" ht="35.25" customHeight="1">
      <c r="A76" s="349"/>
      <c r="B76" s="350"/>
      <c r="C76" s="351"/>
      <c r="D76" s="266"/>
      <c r="E76" s="3" t="s">
        <v>15</v>
      </c>
      <c r="F76" s="29">
        <f>SUM(G76:Q76)</f>
        <v>1000</v>
      </c>
      <c r="G76" s="29"/>
      <c r="H76" s="29">
        <v>100</v>
      </c>
      <c r="I76" s="29">
        <v>100</v>
      </c>
      <c r="J76" s="29">
        <v>100</v>
      </c>
      <c r="K76" s="29">
        <v>100</v>
      </c>
      <c r="L76" s="29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</row>
    <row r="77" spans="1:17" ht="27" customHeight="1">
      <c r="A77" s="145" t="s">
        <v>117</v>
      </c>
      <c r="B77" s="355" t="s">
        <v>88</v>
      </c>
      <c r="C77" s="356" t="s">
        <v>180</v>
      </c>
      <c r="D77" s="264" t="s">
        <v>159</v>
      </c>
      <c r="E77" s="45" t="s">
        <v>11</v>
      </c>
      <c r="F77" s="9">
        <f aca="true" t="shared" si="12" ref="F77:K77">SUM(F78:F80)</f>
        <v>8100</v>
      </c>
      <c r="G77" s="9">
        <f t="shared" si="12"/>
        <v>0</v>
      </c>
      <c r="H77" s="9">
        <f t="shared" si="12"/>
        <v>890</v>
      </c>
      <c r="I77" s="9">
        <f t="shared" si="12"/>
        <v>690</v>
      </c>
      <c r="J77" s="9">
        <f t="shared" si="12"/>
        <v>690</v>
      </c>
      <c r="K77" s="9">
        <f t="shared" si="12"/>
        <v>1190</v>
      </c>
      <c r="L77" s="9">
        <f aca="true" t="shared" si="13" ref="L77:Q77">SUM(L78:L80)</f>
        <v>690</v>
      </c>
      <c r="M77" s="9">
        <f t="shared" si="13"/>
        <v>690</v>
      </c>
      <c r="N77" s="9">
        <f t="shared" si="13"/>
        <v>690</v>
      </c>
      <c r="O77" s="9">
        <f t="shared" si="13"/>
        <v>690</v>
      </c>
      <c r="P77" s="9">
        <f t="shared" si="13"/>
        <v>1190</v>
      </c>
      <c r="Q77" s="9">
        <f t="shared" si="13"/>
        <v>690</v>
      </c>
    </row>
    <row r="78" spans="1:17" ht="37.5" customHeight="1">
      <c r="A78" s="145"/>
      <c r="B78" s="355"/>
      <c r="C78" s="356"/>
      <c r="D78" s="265"/>
      <c r="E78" s="16" t="s">
        <v>13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37.5" customHeight="1">
      <c r="A79" s="145"/>
      <c r="B79" s="355"/>
      <c r="C79" s="356"/>
      <c r="D79" s="265"/>
      <c r="E79" s="16" t="s">
        <v>14</v>
      </c>
      <c r="F79" s="12">
        <f aca="true" t="shared" si="14" ref="F79:K80">F83+F88+F92+F96+F100+F104+F108+F112+F116+F120</f>
        <v>4400</v>
      </c>
      <c r="G79" s="12">
        <f t="shared" si="14"/>
        <v>0</v>
      </c>
      <c r="H79" s="12">
        <f t="shared" si="14"/>
        <v>520</v>
      </c>
      <c r="I79" s="12">
        <f t="shared" si="14"/>
        <v>320</v>
      </c>
      <c r="J79" s="12">
        <f t="shared" si="14"/>
        <v>320</v>
      </c>
      <c r="K79" s="12">
        <f t="shared" si="14"/>
        <v>820</v>
      </c>
      <c r="L79" s="12">
        <f aca="true" t="shared" si="15" ref="L79:Q80">L83+L88+L92+L96+L100+L104+L108+L112+L116+L120</f>
        <v>320</v>
      </c>
      <c r="M79" s="12">
        <f t="shared" si="15"/>
        <v>320</v>
      </c>
      <c r="N79" s="12">
        <f t="shared" si="15"/>
        <v>320</v>
      </c>
      <c r="O79" s="12">
        <f t="shared" si="15"/>
        <v>320</v>
      </c>
      <c r="P79" s="12">
        <f t="shared" si="15"/>
        <v>820</v>
      </c>
      <c r="Q79" s="12">
        <f t="shared" si="15"/>
        <v>320</v>
      </c>
    </row>
    <row r="80" spans="1:17" ht="37.5" customHeight="1">
      <c r="A80" s="145"/>
      <c r="B80" s="355"/>
      <c r="C80" s="356"/>
      <c r="D80" s="266"/>
      <c r="E80" s="16" t="s">
        <v>15</v>
      </c>
      <c r="F80" s="12">
        <f t="shared" si="14"/>
        <v>3700</v>
      </c>
      <c r="G80" s="12">
        <f t="shared" si="14"/>
        <v>0</v>
      </c>
      <c r="H80" s="12">
        <f t="shared" si="14"/>
        <v>370</v>
      </c>
      <c r="I80" s="12">
        <f t="shared" si="14"/>
        <v>370</v>
      </c>
      <c r="J80" s="12">
        <f t="shared" si="14"/>
        <v>370</v>
      </c>
      <c r="K80" s="12">
        <f t="shared" si="14"/>
        <v>370</v>
      </c>
      <c r="L80" s="12">
        <f t="shared" si="15"/>
        <v>370</v>
      </c>
      <c r="M80" s="12">
        <f t="shared" si="15"/>
        <v>370</v>
      </c>
      <c r="N80" s="12">
        <f t="shared" si="15"/>
        <v>370</v>
      </c>
      <c r="O80" s="12">
        <f t="shared" si="15"/>
        <v>370</v>
      </c>
      <c r="P80" s="12">
        <f t="shared" si="15"/>
        <v>370</v>
      </c>
      <c r="Q80" s="12">
        <f t="shared" si="15"/>
        <v>370</v>
      </c>
    </row>
    <row r="81" spans="1:17" ht="15.75" customHeight="1">
      <c r="A81" s="349" t="s">
        <v>118</v>
      </c>
      <c r="B81" s="350" t="s">
        <v>89</v>
      </c>
      <c r="C81" s="351" t="s">
        <v>188</v>
      </c>
      <c r="D81" s="264" t="s">
        <v>166</v>
      </c>
      <c r="E81" s="45" t="s">
        <v>11</v>
      </c>
      <c r="F81" s="37">
        <f aca="true" t="shared" si="16" ref="F81:O81">SUM(F82:F84)</f>
        <v>1000</v>
      </c>
      <c r="G81" s="37">
        <f t="shared" si="16"/>
        <v>0</v>
      </c>
      <c r="H81" s="37">
        <f t="shared" si="16"/>
        <v>0</v>
      </c>
      <c r="I81" s="37">
        <f t="shared" si="16"/>
        <v>0</v>
      </c>
      <c r="J81" s="37">
        <f t="shared" si="16"/>
        <v>0</v>
      </c>
      <c r="K81" s="37">
        <f t="shared" si="16"/>
        <v>500</v>
      </c>
      <c r="L81" s="37">
        <f t="shared" si="16"/>
        <v>0</v>
      </c>
      <c r="M81" s="37">
        <f t="shared" si="16"/>
        <v>0</v>
      </c>
      <c r="N81" s="37">
        <f t="shared" si="16"/>
        <v>0</v>
      </c>
      <c r="O81" s="37">
        <f t="shared" si="16"/>
        <v>0</v>
      </c>
      <c r="P81" s="37">
        <f>SUM(P82:P84)</f>
        <v>500</v>
      </c>
      <c r="Q81" s="37">
        <v>0</v>
      </c>
    </row>
    <row r="82" spans="1:17" ht="15.75">
      <c r="A82" s="349"/>
      <c r="B82" s="350"/>
      <c r="C82" s="351"/>
      <c r="D82" s="265"/>
      <c r="E82" s="3" t="s">
        <v>13</v>
      </c>
      <c r="F82" s="29"/>
      <c r="G82" s="29"/>
      <c r="H82" s="29"/>
      <c r="I82" s="29"/>
      <c r="J82" s="29"/>
      <c r="K82" s="29"/>
      <c r="L82" s="29"/>
      <c r="M82" s="67"/>
      <c r="N82" s="66"/>
      <c r="O82" s="68"/>
      <c r="P82" s="68"/>
      <c r="Q82" s="68"/>
    </row>
    <row r="83" spans="1:17" ht="15.75">
      <c r="A83" s="349"/>
      <c r="B83" s="350"/>
      <c r="C83" s="351"/>
      <c r="D83" s="265"/>
      <c r="E83" s="3" t="s">
        <v>14</v>
      </c>
      <c r="F83" s="29">
        <f>SUM(G83:Q83)</f>
        <v>1000</v>
      </c>
      <c r="G83" s="29"/>
      <c r="H83" s="29"/>
      <c r="I83" s="29"/>
      <c r="J83" s="29"/>
      <c r="K83" s="29">
        <v>500</v>
      </c>
      <c r="L83" s="29"/>
      <c r="M83" s="29"/>
      <c r="N83" s="29"/>
      <c r="O83" s="29"/>
      <c r="P83" s="29">
        <v>500</v>
      </c>
      <c r="Q83" s="68"/>
    </row>
    <row r="84" spans="1:17" ht="31.5">
      <c r="A84" s="349"/>
      <c r="B84" s="350"/>
      <c r="C84" s="351"/>
      <c r="D84" s="266"/>
      <c r="E84" s="3" t="s">
        <v>15</v>
      </c>
      <c r="F84" s="29"/>
      <c r="G84" s="29"/>
      <c r="H84" s="29"/>
      <c r="I84" s="29"/>
      <c r="J84" s="29"/>
      <c r="K84" s="29"/>
      <c r="L84" s="29"/>
      <c r="M84" s="67"/>
      <c r="N84" s="66"/>
      <c r="O84" s="68"/>
      <c r="P84" s="68"/>
      <c r="Q84" s="68"/>
    </row>
    <row r="85" spans="1:17" ht="15.75">
      <c r="A85" s="349" t="s">
        <v>119</v>
      </c>
      <c r="B85" s="350" t="s">
        <v>28</v>
      </c>
      <c r="C85" s="351">
        <v>2013</v>
      </c>
      <c r="D85" s="351" t="s">
        <v>159</v>
      </c>
      <c r="E85" s="45" t="s">
        <v>11</v>
      </c>
      <c r="F85" s="9">
        <v>100</v>
      </c>
      <c r="G85" s="9">
        <v>0</v>
      </c>
      <c r="H85" s="9">
        <v>100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</row>
    <row r="86" spans="1:17" ht="15.75">
      <c r="A86" s="349"/>
      <c r="B86" s="350"/>
      <c r="C86" s="351"/>
      <c r="D86" s="351"/>
      <c r="E86" s="3" t="s">
        <v>12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15.75">
      <c r="A87" s="349"/>
      <c r="B87" s="350"/>
      <c r="C87" s="351"/>
      <c r="D87" s="351"/>
      <c r="E87" s="3" t="s">
        <v>13</v>
      </c>
      <c r="F87" s="29"/>
      <c r="G87" s="29"/>
      <c r="H87" s="29"/>
      <c r="I87" s="29"/>
      <c r="J87" s="29"/>
      <c r="K87" s="29"/>
      <c r="L87" s="29"/>
      <c r="M87" s="67"/>
      <c r="N87" s="66"/>
      <c r="O87" s="68"/>
      <c r="P87" s="68"/>
      <c r="Q87" s="68"/>
    </row>
    <row r="88" spans="1:17" ht="15.75">
      <c r="A88" s="349"/>
      <c r="B88" s="350"/>
      <c r="C88" s="351"/>
      <c r="D88" s="351"/>
      <c r="E88" s="3" t="s">
        <v>14</v>
      </c>
      <c r="F88" s="29">
        <v>100</v>
      </c>
      <c r="G88" s="29"/>
      <c r="H88" s="29">
        <v>100</v>
      </c>
      <c r="I88" s="29"/>
      <c r="J88" s="29"/>
      <c r="K88" s="29"/>
      <c r="L88" s="29"/>
      <c r="M88" s="29"/>
      <c r="N88" s="66"/>
      <c r="O88" s="68"/>
      <c r="P88" s="68"/>
      <c r="Q88" s="68"/>
    </row>
    <row r="89" spans="1:17" ht="31.5">
      <c r="A89" s="349"/>
      <c r="B89" s="350"/>
      <c r="C89" s="351"/>
      <c r="D89" s="351"/>
      <c r="E89" s="3" t="s">
        <v>15</v>
      </c>
      <c r="F89" s="29"/>
      <c r="G89" s="29"/>
      <c r="H89" s="29"/>
      <c r="I89" s="29"/>
      <c r="J89" s="29"/>
      <c r="K89" s="29"/>
      <c r="L89" s="29"/>
      <c r="M89" s="67"/>
      <c r="N89" s="66"/>
      <c r="O89" s="68"/>
      <c r="P89" s="68"/>
      <c r="Q89" s="68"/>
    </row>
    <row r="90" spans="1:17" ht="15.75" customHeight="1">
      <c r="A90" s="349" t="s">
        <v>120</v>
      </c>
      <c r="B90" s="350" t="s">
        <v>90</v>
      </c>
      <c r="C90" s="351">
        <v>2013</v>
      </c>
      <c r="D90" s="264" t="s">
        <v>166</v>
      </c>
      <c r="E90" s="45" t="s">
        <v>11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37">
        <v>0</v>
      </c>
      <c r="Q90" s="37">
        <v>0</v>
      </c>
    </row>
    <row r="91" spans="1:17" ht="15.75">
      <c r="A91" s="349"/>
      <c r="B91" s="350"/>
      <c r="C91" s="351"/>
      <c r="D91" s="265"/>
      <c r="E91" s="3" t="s">
        <v>13</v>
      </c>
      <c r="F91" s="29"/>
      <c r="G91" s="29"/>
      <c r="H91" s="29"/>
      <c r="I91" s="29"/>
      <c r="J91" s="29"/>
      <c r="K91" s="29"/>
      <c r="L91" s="29"/>
      <c r="M91" s="67"/>
      <c r="N91" s="66"/>
      <c r="O91" s="68"/>
      <c r="P91" s="68"/>
      <c r="Q91" s="68"/>
    </row>
    <row r="92" spans="1:17" ht="15.75">
      <c r="A92" s="349"/>
      <c r="B92" s="350"/>
      <c r="C92" s="351"/>
      <c r="D92" s="265"/>
      <c r="E92" s="3" t="s">
        <v>14</v>
      </c>
      <c r="F92" s="29"/>
      <c r="G92" s="29"/>
      <c r="H92" s="29"/>
      <c r="I92" s="29"/>
      <c r="J92" s="29"/>
      <c r="K92" s="29"/>
      <c r="L92" s="29"/>
      <c r="M92" s="67"/>
      <c r="N92" s="66"/>
      <c r="O92" s="68"/>
      <c r="P92" s="68"/>
      <c r="Q92" s="68"/>
    </row>
    <row r="93" spans="1:17" ht="31.5">
      <c r="A93" s="349"/>
      <c r="B93" s="350"/>
      <c r="C93" s="351"/>
      <c r="D93" s="266"/>
      <c r="E93" s="3" t="s">
        <v>15</v>
      </c>
      <c r="F93" s="29"/>
      <c r="G93" s="29"/>
      <c r="H93" s="29"/>
      <c r="I93" s="29"/>
      <c r="J93" s="29"/>
      <c r="K93" s="29"/>
      <c r="L93" s="29"/>
      <c r="M93" s="67"/>
      <c r="N93" s="66"/>
      <c r="O93" s="68"/>
      <c r="P93" s="68"/>
      <c r="Q93" s="68"/>
    </row>
    <row r="94" spans="1:17" ht="15.75">
      <c r="A94" s="349" t="s">
        <v>121</v>
      </c>
      <c r="B94" s="350" t="s">
        <v>91</v>
      </c>
      <c r="C94" s="351">
        <v>2013</v>
      </c>
      <c r="D94" s="351" t="s">
        <v>159</v>
      </c>
      <c r="E94" s="45" t="s">
        <v>11</v>
      </c>
      <c r="F94" s="9">
        <v>100</v>
      </c>
      <c r="G94" s="9">
        <v>0</v>
      </c>
      <c r="H94" s="9">
        <v>100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</row>
    <row r="95" spans="1:17" ht="15.75">
      <c r="A95" s="349"/>
      <c r="B95" s="350"/>
      <c r="C95" s="351"/>
      <c r="D95" s="351"/>
      <c r="E95" s="3" t="s">
        <v>13</v>
      </c>
      <c r="F95" s="29"/>
      <c r="G95" s="29"/>
      <c r="H95" s="29"/>
      <c r="I95" s="29"/>
      <c r="J95" s="29"/>
      <c r="K95" s="29"/>
      <c r="L95" s="29"/>
      <c r="M95" s="67"/>
      <c r="N95" s="66"/>
      <c r="O95" s="68"/>
      <c r="P95" s="68"/>
      <c r="Q95" s="68"/>
    </row>
    <row r="96" spans="1:17" ht="15.75">
      <c r="A96" s="349"/>
      <c r="B96" s="350"/>
      <c r="C96" s="351"/>
      <c r="D96" s="351"/>
      <c r="E96" s="3" t="s">
        <v>14</v>
      </c>
      <c r="F96" s="29">
        <v>100</v>
      </c>
      <c r="G96" s="29"/>
      <c r="H96" s="29">
        <v>100</v>
      </c>
      <c r="I96" s="29"/>
      <c r="J96" s="29"/>
      <c r="K96" s="29"/>
      <c r="L96" s="29"/>
      <c r="M96" s="29"/>
      <c r="N96" s="29"/>
      <c r="O96" s="29"/>
      <c r="P96" s="29"/>
      <c r="Q96" s="68"/>
    </row>
    <row r="97" spans="1:17" ht="31.5">
      <c r="A97" s="349"/>
      <c r="B97" s="350"/>
      <c r="C97" s="351"/>
      <c r="D97" s="351"/>
      <c r="E97" s="3" t="s">
        <v>15</v>
      </c>
      <c r="F97" s="29"/>
      <c r="G97" s="29"/>
      <c r="H97" s="29"/>
      <c r="I97" s="29"/>
      <c r="J97" s="29"/>
      <c r="K97" s="29"/>
      <c r="L97" s="29"/>
      <c r="M97" s="67"/>
      <c r="N97" s="66"/>
      <c r="O97" s="68"/>
      <c r="P97" s="68"/>
      <c r="Q97" s="68"/>
    </row>
    <row r="98" spans="1:17" ht="15.75" customHeight="1">
      <c r="A98" s="349" t="s">
        <v>122</v>
      </c>
      <c r="B98" s="350" t="s">
        <v>92</v>
      </c>
      <c r="C98" s="351" t="s">
        <v>180</v>
      </c>
      <c r="D98" s="264" t="s">
        <v>166</v>
      </c>
      <c r="E98" s="45" t="s">
        <v>11</v>
      </c>
      <c r="F98" s="9">
        <f>SUM(F99:F101)</f>
        <v>2000</v>
      </c>
      <c r="G98" s="9"/>
      <c r="H98" s="9">
        <f>SUM(H99:H101)</f>
        <v>200</v>
      </c>
      <c r="I98" s="9">
        <f>SUM(I99:I101)</f>
        <v>200</v>
      </c>
      <c r="J98" s="9">
        <f>SUM(J99:J101)</f>
        <v>200</v>
      </c>
      <c r="K98" s="9">
        <f>SUM(K99:K101)</f>
        <v>200</v>
      </c>
      <c r="L98" s="9">
        <f aca="true" t="shared" si="17" ref="L98:Q98">SUM(L99:L101)</f>
        <v>200</v>
      </c>
      <c r="M98" s="9">
        <f t="shared" si="17"/>
        <v>200</v>
      </c>
      <c r="N98" s="9">
        <f t="shared" si="17"/>
        <v>200</v>
      </c>
      <c r="O98" s="9">
        <f t="shared" si="17"/>
        <v>200</v>
      </c>
      <c r="P98" s="9">
        <f t="shared" si="17"/>
        <v>200</v>
      </c>
      <c r="Q98" s="9">
        <f t="shared" si="17"/>
        <v>200</v>
      </c>
    </row>
    <row r="99" spans="1:17" ht="15.75">
      <c r="A99" s="349"/>
      <c r="B99" s="350"/>
      <c r="C99" s="351"/>
      <c r="D99" s="265"/>
      <c r="E99" s="3" t="s">
        <v>13</v>
      </c>
      <c r="F99" s="29"/>
      <c r="G99" s="29"/>
      <c r="H99" s="29"/>
      <c r="I99" s="29"/>
      <c r="J99" s="29"/>
      <c r="K99" s="29"/>
      <c r="L99" s="29"/>
      <c r="M99" s="67"/>
      <c r="N99" s="66"/>
      <c r="O99" s="68"/>
      <c r="P99" s="68"/>
      <c r="Q99" s="29"/>
    </row>
    <row r="100" spans="1:17" ht="15.75">
      <c r="A100" s="349"/>
      <c r="B100" s="350"/>
      <c r="C100" s="351"/>
      <c r="D100" s="265"/>
      <c r="E100" s="3" t="s">
        <v>14</v>
      </c>
      <c r="F100" s="29">
        <f>SUM(G100:Q100)</f>
        <v>1000</v>
      </c>
      <c r="G100" s="29"/>
      <c r="H100" s="29">
        <v>100</v>
      </c>
      <c r="I100" s="29">
        <v>100</v>
      </c>
      <c r="J100" s="29">
        <v>100</v>
      </c>
      <c r="K100" s="29">
        <v>100</v>
      </c>
      <c r="L100" s="29">
        <v>100</v>
      </c>
      <c r="M100" s="29">
        <v>100</v>
      </c>
      <c r="N100" s="29">
        <v>100</v>
      </c>
      <c r="O100" s="29">
        <v>100</v>
      </c>
      <c r="P100" s="29">
        <v>100</v>
      </c>
      <c r="Q100" s="29">
        <v>100</v>
      </c>
    </row>
    <row r="101" spans="1:17" ht="31.5">
      <c r="A101" s="349"/>
      <c r="B101" s="350"/>
      <c r="C101" s="351"/>
      <c r="D101" s="266"/>
      <c r="E101" s="3" t="s">
        <v>15</v>
      </c>
      <c r="F101" s="29">
        <f>SUM(G101:Q101)</f>
        <v>1000</v>
      </c>
      <c r="G101" s="29"/>
      <c r="H101" s="29">
        <v>100</v>
      </c>
      <c r="I101" s="29">
        <v>100</v>
      </c>
      <c r="J101" s="29">
        <v>100</v>
      </c>
      <c r="K101" s="29">
        <v>100</v>
      </c>
      <c r="L101" s="29">
        <v>100</v>
      </c>
      <c r="M101" s="29">
        <v>100</v>
      </c>
      <c r="N101" s="29">
        <v>100</v>
      </c>
      <c r="O101" s="29">
        <v>100</v>
      </c>
      <c r="P101" s="29">
        <v>100</v>
      </c>
      <c r="Q101" s="29">
        <v>100</v>
      </c>
    </row>
    <row r="102" spans="1:17" ht="15.75" customHeight="1">
      <c r="A102" s="349" t="s">
        <v>123</v>
      </c>
      <c r="B102" s="354" t="s">
        <v>93</v>
      </c>
      <c r="C102" s="351" t="s">
        <v>180</v>
      </c>
      <c r="D102" s="264" t="s">
        <v>166</v>
      </c>
      <c r="E102" s="45" t="s">
        <v>11</v>
      </c>
      <c r="F102" s="9">
        <f>SUM(F103:F105)</f>
        <v>1000</v>
      </c>
      <c r="G102" s="9">
        <f aca="true" t="shared" si="18" ref="G102:P102">SUM(G103:G105)</f>
        <v>0</v>
      </c>
      <c r="H102" s="9">
        <f t="shared" si="18"/>
        <v>100</v>
      </c>
      <c r="I102" s="9">
        <f t="shared" si="18"/>
        <v>100</v>
      </c>
      <c r="J102" s="9">
        <f t="shared" si="18"/>
        <v>100</v>
      </c>
      <c r="K102" s="9">
        <f t="shared" si="18"/>
        <v>100</v>
      </c>
      <c r="L102" s="9">
        <f t="shared" si="18"/>
        <v>100</v>
      </c>
      <c r="M102" s="9">
        <f t="shared" si="18"/>
        <v>100</v>
      </c>
      <c r="N102" s="9">
        <f t="shared" si="18"/>
        <v>100</v>
      </c>
      <c r="O102" s="9">
        <f t="shared" si="18"/>
        <v>100</v>
      </c>
      <c r="P102" s="9">
        <f t="shared" si="18"/>
        <v>100</v>
      </c>
      <c r="Q102" s="9">
        <f>SUM(Q103:Q105)</f>
        <v>100</v>
      </c>
    </row>
    <row r="103" spans="1:17" ht="15.75">
      <c r="A103" s="349"/>
      <c r="B103" s="354"/>
      <c r="C103" s="351"/>
      <c r="D103" s="265"/>
      <c r="E103" s="16" t="s">
        <v>13</v>
      </c>
      <c r="F103" s="29"/>
      <c r="G103" s="29"/>
      <c r="H103" s="29"/>
      <c r="I103" s="29"/>
      <c r="J103" s="29"/>
      <c r="K103" s="29"/>
      <c r="L103" s="29"/>
      <c r="M103" s="67"/>
      <c r="N103" s="66"/>
      <c r="O103" s="68"/>
      <c r="P103" s="68"/>
      <c r="Q103" s="68"/>
    </row>
    <row r="104" spans="1:17" ht="15.75">
      <c r="A104" s="349"/>
      <c r="B104" s="354"/>
      <c r="C104" s="351"/>
      <c r="D104" s="265"/>
      <c r="E104" s="16" t="s">
        <v>14</v>
      </c>
      <c r="F104" s="29">
        <f>SUM(G104:Q104)</f>
        <v>500</v>
      </c>
      <c r="G104" s="29"/>
      <c r="H104" s="29">
        <v>50</v>
      </c>
      <c r="I104" s="29">
        <v>50</v>
      </c>
      <c r="J104" s="29">
        <v>50</v>
      </c>
      <c r="K104" s="29">
        <v>50</v>
      </c>
      <c r="L104" s="29">
        <v>50</v>
      </c>
      <c r="M104" s="29">
        <v>50</v>
      </c>
      <c r="N104" s="29">
        <v>50</v>
      </c>
      <c r="O104" s="29">
        <v>50</v>
      </c>
      <c r="P104" s="29">
        <v>50</v>
      </c>
      <c r="Q104" s="29">
        <v>50</v>
      </c>
    </row>
    <row r="105" spans="1:17" ht="31.5">
      <c r="A105" s="349"/>
      <c r="B105" s="354"/>
      <c r="C105" s="351"/>
      <c r="D105" s="266"/>
      <c r="E105" s="16" t="s">
        <v>15</v>
      </c>
      <c r="F105" s="29">
        <f>SUM(G105:Q105)</f>
        <v>500</v>
      </c>
      <c r="G105" s="29"/>
      <c r="H105" s="29">
        <v>50</v>
      </c>
      <c r="I105" s="29">
        <v>50</v>
      </c>
      <c r="J105" s="29">
        <v>50</v>
      </c>
      <c r="K105" s="29">
        <v>50</v>
      </c>
      <c r="L105" s="29">
        <v>50</v>
      </c>
      <c r="M105" s="29">
        <v>50</v>
      </c>
      <c r="N105" s="29">
        <v>50</v>
      </c>
      <c r="O105" s="29">
        <v>50</v>
      </c>
      <c r="P105" s="29">
        <v>50</v>
      </c>
      <c r="Q105" s="29">
        <v>50</v>
      </c>
    </row>
    <row r="106" spans="1:17" ht="15.75" customHeight="1">
      <c r="A106" s="349" t="s">
        <v>124</v>
      </c>
      <c r="B106" s="350" t="s">
        <v>94</v>
      </c>
      <c r="C106" s="351" t="s">
        <v>180</v>
      </c>
      <c r="D106" s="264" t="s">
        <v>166</v>
      </c>
      <c r="E106" s="45" t="s">
        <v>11</v>
      </c>
      <c r="F106" s="9">
        <f aca="true" t="shared" si="19" ref="F106:K106">SUM(F107:F109)</f>
        <v>2000</v>
      </c>
      <c r="G106" s="9">
        <f t="shared" si="19"/>
        <v>0</v>
      </c>
      <c r="H106" s="9">
        <f t="shared" si="19"/>
        <v>200</v>
      </c>
      <c r="I106" s="9">
        <f t="shared" si="19"/>
        <v>200</v>
      </c>
      <c r="J106" s="9">
        <f t="shared" si="19"/>
        <v>200</v>
      </c>
      <c r="K106" s="9">
        <f t="shared" si="19"/>
        <v>200</v>
      </c>
      <c r="L106" s="9">
        <f aca="true" t="shared" si="20" ref="L106:Q106">SUM(L107:L109)</f>
        <v>200</v>
      </c>
      <c r="M106" s="9">
        <f t="shared" si="20"/>
        <v>200</v>
      </c>
      <c r="N106" s="9">
        <f t="shared" si="20"/>
        <v>200</v>
      </c>
      <c r="O106" s="9">
        <f t="shared" si="20"/>
        <v>200</v>
      </c>
      <c r="P106" s="9">
        <f t="shared" si="20"/>
        <v>200</v>
      </c>
      <c r="Q106" s="9">
        <f t="shared" si="20"/>
        <v>200</v>
      </c>
    </row>
    <row r="107" spans="1:17" ht="15.75">
      <c r="A107" s="349"/>
      <c r="B107" s="350"/>
      <c r="C107" s="351"/>
      <c r="D107" s="265"/>
      <c r="E107" s="3" t="s">
        <v>13</v>
      </c>
      <c r="F107" s="29"/>
      <c r="G107" s="29"/>
      <c r="H107" s="29"/>
      <c r="I107" s="29"/>
      <c r="J107" s="29"/>
      <c r="K107" s="29"/>
      <c r="L107" s="29"/>
      <c r="M107" s="67"/>
      <c r="N107" s="66"/>
      <c r="O107" s="68"/>
      <c r="P107" s="68"/>
      <c r="Q107" s="68"/>
    </row>
    <row r="108" spans="1:17" ht="15.75">
      <c r="A108" s="349"/>
      <c r="B108" s="350"/>
      <c r="C108" s="351"/>
      <c r="D108" s="265"/>
      <c r="E108" s="3" t="s">
        <v>14</v>
      </c>
      <c r="F108" s="29">
        <f>SUM(G108:Q108)</f>
        <v>1000</v>
      </c>
      <c r="G108" s="29"/>
      <c r="H108" s="29">
        <v>100</v>
      </c>
      <c r="I108" s="29">
        <v>100</v>
      </c>
      <c r="J108" s="29">
        <v>100</v>
      </c>
      <c r="K108" s="29">
        <v>100</v>
      </c>
      <c r="L108" s="29">
        <v>100</v>
      </c>
      <c r="M108" s="29">
        <v>100</v>
      </c>
      <c r="N108" s="29">
        <v>100</v>
      </c>
      <c r="O108" s="29">
        <v>100</v>
      </c>
      <c r="P108" s="29">
        <v>100</v>
      </c>
      <c r="Q108" s="29">
        <v>100</v>
      </c>
    </row>
    <row r="109" spans="1:17" ht="31.5">
      <c r="A109" s="349"/>
      <c r="B109" s="350"/>
      <c r="C109" s="351"/>
      <c r="D109" s="266"/>
      <c r="E109" s="3" t="s">
        <v>15</v>
      </c>
      <c r="F109" s="29">
        <f>SUM(G109:Q109)</f>
        <v>1000</v>
      </c>
      <c r="G109" s="29"/>
      <c r="H109" s="29">
        <v>100</v>
      </c>
      <c r="I109" s="29">
        <v>100</v>
      </c>
      <c r="J109" s="29">
        <v>100</v>
      </c>
      <c r="K109" s="29">
        <v>100</v>
      </c>
      <c r="L109" s="29">
        <v>100</v>
      </c>
      <c r="M109" s="29">
        <v>100</v>
      </c>
      <c r="N109" s="29">
        <v>100</v>
      </c>
      <c r="O109" s="29">
        <v>100</v>
      </c>
      <c r="P109" s="29">
        <v>100</v>
      </c>
      <c r="Q109" s="29">
        <v>100</v>
      </c>
    </row>
    <row r="110" spans="1:17" ht="15.75" customHeight="1">
      <c r="A110" s="349" t="s">
        <v>125</v>
      </c>
      <c r="B110" s="350" t="s">
        <v>95</v>
      </c>
      <c r="C110" s="351" t="s">
        <v>180</v>
      </c>
      <c r="D110" s="264" t="s">
        <v>166</v>
      </c>
      <c r="E110" s="45" t="s">
        <v>11</v>
      </c>
      <c r="F110" s="9">
        <f>SUM(F111:F113)</f>
        <v>400</v>
      </c>
      <c r="G110" s="9"/>
      <c r="H110" s="9">
        <f>SUM(H111:H113)</f>
        <v>40</v>
      </c>
      <c r="I110" s="9">
        <f>SUM(I111:I113)</f>
        <v>40</v>
      </c>
      <c r="J110" s="9">
        <f>SUM(J111:J113)</f>
        <v>40</v>
      </c>
      <c r="K110" s="9">
        <f>SUM(K111:K113)</f>
        <v>40</v>
      </c>
      <c r="L110" s="9">
        <f aca="true" t="shared" si="21" ref="L110:Q110">SUM(L111:L113)</f>
        <v>40</v>
      </c>
      <c r="M110" s="9">
        <f t="shared" si="21"/>
        <v>40</v>
      </c>
      <c r="N110" s="9">
        <f t="shared" si="21"/>
        <v>40</v>
      </c>
      <c r="O110" s="9">
        <f t="shared" si="21"/>
        <v>40</v>
      </c>
      <c r="P110" s="9">
        <f t="shared" si="21"/>
        <v>40</v>
      </c>
      <c r="Q110" s="9">
        <f t="shared" si="21"/>
        <v>40</v>
      </c>
    </row>
    <row r="111" spans="1:17" ht="15.75">
      <c r="A111" s="349"/>
      <c r="B111" s="350"/>
      <c r="C111" s="351"/>
      <c r="D111" s="265"/>
      <c r="E111" s="3" t="s">
        <v>13</v>
      </c>
      <c r="F111" s="29">
        <v>0</v>
      </c>
      <c r="G111" s="29"/>
      <c r="H111" s="29"/>
      <c r="I111" s="29"/>
      <c r="J111" s="29"/>
      <c r="K111" s="29"/>
      <c r="L111" s="29"/>
      <c r="M111" s="67"/>
      <c r="N111" s="66"/>
      <c r="O111" s="68"/>
      <c r="P111" s="68"/>
      <c r="Q111" s="68"/>
    </row>
    <row r="112" spans="1:17" ht="15.75">
      <c r="A112" s="349"/>
      <c r="B112" s="350"/>
      <c r="C112" s="351"/>
      <c r="D112" s="265"/>
      <c r="E112" s="3" t="s">
        <v>14</v>
      </c>
      <c r="F112" s="29">
        <f>SUM(H112:Q112)</f>
        <v>200</v>
      </c>
      <c r="G112" s="29"/>
      <c r="H112" s="29">
        <v>20</v>
      </c>
      <c r="I112" s="29">
        <v>20</v>
      </c>
      <c r="J112" s="29">
        <v>20</v>
      </c>
      <c r="K112" s="29">
        <v>20</v>
      </c>
      <c r="L112" s="29">
        <v>20</v>
      </c>
      <c r="M112" s="29">
        <v>20</v>
      </c>
      <c r="N112" s="29">
        <v>20</v>
      </c>
      <c r="O112" s="29">
        <v>20</v>
      </c>
      <c r="P112" s="29">
        <v>20</v>
      </c>
      <c r="Q112" s="29">
        <v>20</v>
      </c>
    </row>
    <row r="113" spans="1:17" ht="31.5">
      <c r="A113" s="349"/>
      <c r="B113" s="350"/>
      <c r="C113" s="351"/>
      <c r="D113" s="266"/>
      <c r="E113" s="3" t="s">
        <v>15</v>
      </c>
      <c r="F113" s="29">
        <f>SUM(H113:Q113)</f>
        <v>200</v>
      </c>
      <c r="G113" s="29"/>
      <c r="H113" s="29">
        <v>20</v>
      </c>
      <c r="I113" s="29">
        <v>20</v>
      </c>
      <c r="J113" s="29">
        <v>20</v>
      </c>
      <c r="K113" s="29">
        <v>20</v>
      </c>
      <c r="L113" s="29">
        <v>20</v>
      </c>
      <c r="M113" s="29">
        <v>20</v>
      </c>
      <c r="N113" s="29">
        <v>20</v>
      </c>
      <c r="O113" s="29">
        <v>20</v>
      </c>
      <c r="P113" s="29">
        <v>20</v>
      </c>
      <c r="Q113" s="29">
        <v>20</v>
      </c>
    </row>
    <row r="114" spans="1:17" ht="15.75" customHeight="1">
      <c r="A114" s="349" t="s">
        <v>126</v>
      </c>
      <c r="B114" s="354" t="s">
        <v>96</v>
      </c>
      <c r="C114" s="351" t="s">
        <v>180</v>
      </c>
      <c r="D114" s="264" t="s">
        <v>166</v>
      </c>
      <c r="E114" s="45" t="s">
        <v>11</v>
      </c>
      <c r="F114" s="9">
        <f aca="true" t="shared" si="22" ref="F114:K114">SUM(F115:F117)</f>
        <v>1500</v>
      </c>
      <c r="G114" s="9">
        <f t="shared" si="22"/>
        <v>0</v>
      </c>
      <c r="H114" s="9">
        <f t="shared" si="22"/>
        <v>150</v>
      </c>
      <c r="I114" s="9">
        <f t="shared" si="22"/>
        <v>150</v>
      </c>
      <c r="J114" s="9">
        <f t="shared" si="22"/>
        <v>150</v>
      </c>
      <c r="K114" s="9">
        <f t="shared" si="22"/>
        <v>150</v>
      </c>
      <c r="L114" s="9">
        <f aca="true" t="shared" si="23" ref="L114:Q114">SUM(L115:L117)</f>
        <v>150</v>
      </c>
      <c r="M114" s="9">
        <f t="shared" si="23"/>
        <v>150</v>
      </c>
      <c r="N114" s="9">
        <f t="shared" si="23"/>
        <v>150</v>
      </c>
      <c r="O114" s="9">
        <f t="shared" si="23"/>
        <v>150</v>
      </c>
      <c r="P114" s="9">
        <f t="shared" si="23"/>
        <v>150</v>
      </c>
      <c r="Q114" s="9">
        <f t="shared" si="23"/>
        <v>150</v>
      </c>
    </row>
    <row r="115" spans="1:17" ht="15.75">
      <c r="A115" s="349"/>
      <c r="B115" s="354"/>
      <c r="C115" s="351"/>
      <c r="D115" s="265"/>
      <c r="E115" s="3" t="s">
        <v>13</v>
      </c>
      <c r="F115" s="29"/>
      <c r="G115" s="29"/>
      <c r="H115" s="29"/>
      <c r="I115" s="29"/>
      <c r="J115" s="29"/>
      <c r="K115" s="29"/>
      <c r="L115" s="29"/>
      <c r="M115" s="67"/>
      <c r="N115" s="66"/>
      <c r="O115" s="68"/>
      <c r="P115" s="68"/>
      <c r="Q115" s="68"/>
    </row>
    <row r="116" spans="1:17" ht="15.75">
      <c r="A116" s="349"/>
      <c r="B116" s="354"/>
      <c r="C116" s="351"/>
      <c r="D116" s="265"/>
      <c r="E116" s="3" t="s">
        <v>14</v>
      </c>
      <c r="F116" s="29">
        <f>SUM(G116:Q116)</f>
        <v>500</v>
      </c>
      <c r="G116" s="29"/>
      <c r="H116" s="29">
        <v>50</v>
      </c>
      <c r="I116" s="29">
        <v>50</v>
      </c>
      <c r="J116" s="29">
        <v>50</v>
      </c>
      <c r="K116" s="29">
        <v>50</v>
      </c>
      <c r="L116" s="29">
        <v>50</v>
      </c>
      <c r="M116" s="29">
        <v>50</v>
      </c>
      <c r="N116" s="29">
        <v>50</v>
      </c>
      <c r="O116" s="29">
        <v>50</v>
      </c>
      <c r="P116" s="29">
        <v>50</v>
      </c>
      <c r="Q116" s="29">
        <v>50</v>
      </c>
    </row>
    <row r="117" spans="1:17" ht="31.5">
      <c r="A117" s="349"/>
      <c r="B117" s="354"/>
      <c r="C117" s="351"/>
      <c r="D117" s="266"/>
      <c r="E117" s="3" t="s">
        <v>15</v>
      </c>
      <c r="F117" s="29">
        <f>SUM(G117:Q117)</f>
        <v>1000</v>
      </c>
      <c r="G117" s="29"/>
      <c r="H117" s="29">
        <v>100</v>
      </c>
      <c r="I117" s="29">
        <v>100</v>
      </c>
      <c r="J117" s="29">
        <v>100</v>
      </c>
      <c r="K117" s="29">
        <v>100</v>
      </c>
      <c r="L117" s="29">
        <v>100</v>
      </c>
      <c r="M117" s="29">
        <v>100</v>
      </c>
      <c r="N117" s="29">
        <v>100</v>
      </c>
      <c r="O117" s="29">
        <v>100</v>
      </c>
      <c r="P117" s="29">
        <v>100</v>
      </c>
      <c r="Q117" s="29">
        <v>100</v>
      </c>
    </row>
    <row r="118" spans="1:17" ht="15.75" customHeight="1">
      <c r="A118" s="349" t="s">
        <v>127</v>
      </c>
      <c r="B118" s="354" t="s">
        <v>97</v>
      </c>
      <c r="C118" s="351" t="s">
        <v>180</v>
      </c>
      <c r="D118" s="264" t="s">
        <v>166</v>
      </c>
      <c r="E118" s="45" t="s">
        <v>11</v>
      </c>
      <c r="F118" s="9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</row>
    <row r="119" spans="1:17" ht="15.75">
      <c r="A119" s="349"/>
      <c r="B119" s="354"/>
      <c r="C119" s="351"/>
      <c r="D119" s="265"/>
      <c r="E119" s="3" t="s">
        <v>13</v>
      </c>
      <c r="F119" s="29">
        <v>0</v>
      </c>
      <c r="G119" s="29"/>
      <c r="H119" s="29"/>
      <c r="I119" s="29"/>
      <c r="J119" s="29"/>
      <c r="K119" s="29"/>
      <c r="L119" s="29"/>
      <c r="M119" s="67"/>
      <c r="N119" s="66"/>
      <c r="O119" s="68"/>
      <c r="P119" s="68"/>
      <c r="Q119" s="68"/>
    </row>
    <row r="120" spans="1:17" ht="15.75">
      <c r="A120" s="349"/>
      <c r="B120" s="354"/>
      <c r="C120" s="351"/>
      <c r="D120" s="265"/>
      <c r="E120" s="3" t="s">
        <v>14</v>
      </c>
      <c r="F120" s="29"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68"/>
    </row>
    <row r="121" spans="1:17" ht="31.5">
      <c r="A121" s="349"/>
      <c r="B121" s="354"/>
      <c r="C121" s="351"/>
      <c r="D121" s="266"/>
      <c r="E121" s="3" t="s">
        <v>15</v>
      </c>
      <c r="F121" s="29">
        <v>0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68"/>
    </row>
    <row r="122" spans="1:17" s="38" customFormat="1" ht="15.75">
      <c r="A122" s="318"/>
      <c r="B122" s="319" t="s">
        <v>29</v>
      </c>
      <c r="C122" s="320"/>
      <c r="D122" s="320"/>
      <c r="E122" s="45" t="s">
        <v>11</v>
      </c>
      <c r="F122" s="9">
        <f aca="true" t="shared" si="24" ref="F122:K122">SUM(F123:F125)</f>
        <v>16660</v>
      </c>
      <c r="G122" s="9">
        <f t="shared" si="24"/>
        <v>0</v>
      </c>
      <c r="H122" s="9">
        <f t="shared" si="24"/>
        <v>1760</v>
      </c>
      <c r="I122" s="9">
        <f t="shared" si="24"/>
        <v>1560</v>
      </c>
      <c r="J122" s="9">
        <f t="shared" si="24"/>
        <v>1560</v>
      </c>
      <c r="K122" s="9">
        <f t="shared" si="24"/>
        <v>2040</v>
      </c>
      <c r="L122" s="9">
        <f aca="true" t="shared" si="25" ref="L122:Q122">SUM(L123:L125)</f>
        <v>1540</v>
      </c>
      <c r="M122" s="9">
        <f t="shared" si="25"/>
        <v>1540</v>
      </c>
      <c r="N122" s="9">
        <f t="shared" si="25"/>
        <v>1540</v>
      </c>
      <c r="O122" s="9">
        <f t="shared" si="25"/>
        <v>1540</v>
      </c>
      <c r="P122" s="9">
        <f t="shared" si="25"/>
        <v>2040</v>
      </c>
      <c r="Q122" s="9">
        <f t="shared" si="25"/>
        <v>1540</v>
      </c>
    </row>
    <row r="123" spans="1:17" s="38" customFormat="1" ht="15.75">
      <c r="A123" s="318"/>
      <c r="B123" s="319"/>
      <c r="C123" s="320"/>
      <c r="D123" s="320"/>
      <c r="E123" s="74" t="s">
        <v>13</v>
      </c>
      <c r="F123" s="72">
        <v>0</v>
      </c>
      <c r="G123" s="112"/>
      <c r="H123" s="112"/>
      <c r="I123" s="112"/>
      <c r="J123" s="112"/>
      <c r="K123" s="112"/>
      <c r="L123" s="72"/>
      <c r="M123" s="72"/>
      <c r="N123" s="72"/>
      <c r="O123" s="72"/>
      <c r="P123" s="72"/>
      <c r="Q123" s="72"/>
    </row>
    <row r="124" spans="1:17" s="38" customFormat="1" ht="15.75">
      <c r="A124" s="318"/>
      <c r="B124" s="319"/>
      <c r="C124" s="320"/>
      <c r="D124" s="320"/>
      <c r="E124" s="74" t="s">
        <v>14</v>
      </c>
      <c r="F124" s="72">
        <f>SUM(G124:Q124)</f>
        <v>6930</v>
      </c>
      <c r="G124" s="112">
        <f aca="true" t="shared" si="26" ref="G124:K125">G79+G10</f>
        <v>0</v>
      </c>
      <c r="H124" s="112">
        <f t="shared" si="26"/>
        <v>780</v>
      </c>
      <c r="I124" s="112">
        <f t="shared" si="26"/>
        <v>580</v>
      </c>
      <c r="J124" s="112">
        <f t="shared" si="26"/>
        <v>580</v>
      </c>
      <c r="K124" s="112">
        <f t="shared" si="26"/>
        <v>1070</v>
      </c>
      <c r="L124" s="112">
        <f aca="true" t="shared" si="27" ref="L124:Q124">L79+L10</f>
        <v>570</v>
      </c>
      <c r="M124" s="112">
        <f t="shared" si="27"/>
        <v>570</v>
      </c>
      <c r="N124" s="112">
        <f t="shared" si="27"/>
        <v>570</v>
      </c>
      <c r="O124" s="112">
        <f t="shared" si="27"/>
        <v>570</v>
      </c>
      <c r="P124" s="112">
        <f t="shared" si="27"/>
        <v>1070</v>
      </c>
      <c r="Q124" s="112">
        <f t="shared" si="27"/>
        <v>570</v>
      </c>
    </row>
    <row r="125" spans="1:17" s="38" customFormat="1" ht="31.5">
      <c r="A125" s="318"/>
      <c r="B125" s="319"/>
      <c r="C125" s="320"/>
      <c r="D125" s="320"/>
      <c r="E125" s="74" t="s">
        <v>15</v>
      </c>
      <c r="F125" s="112">
        <f>SUM(G125:Q125)</f>
        <v>9730</v>
      </c>
      <c r="G125" s="112">
        <f t="shared" si="26"/>
        <v>0</v>
      </c>
      <c r="H125" s="112">
        <f t="shared" si="26"/>
        <v>980</v>
      </c>
      <c r="I125" s="112">
        <f t="shared" si="26"/>
        <v>980</v>
      </c>
      <c r="J125" s="112">
        <f t="shared" si="26"/>
        <v>980</v>
      </c>
      <c r="K125" s="112">
        <f t="shared" si="26"/>
        <v>970</v>
      </c>
      <c r="L125" s="112">
        <f aca="true" t="shared" si="28" ref="L125:Q125">L80+L11</f>
        <v>970</v>
      </c>
      <c r="M125" s="112">
        <f t="shared" si="28"/>
        <v>970</v>
      </c>
      <c r="N125" s="112">
        <f t="shared" si="28"/>
        <v>970</v>
      </c>
      <c r="O125" s="112">
        <f t="shared" si="28"/>
        <v>970</v>
      </c>
      <c r="P125" s="112">
        <f t="shared" si="28"/>
        <v>970</v>
      </c>
      <c r="Q125" s="112">
        <f t="shared" si="28"/>
        <v>970</v>
      </c>
    </row>
    <row r="127" spans="1:4" ht="15.75">
      <c r="A127" s="23"/>
      <c r="B127" s="23"/>
      <c r="D127" s="23"/>
    </row>
    <row r="128" spans="1:4" ht="15.75">
      <c r="A128" s="23"/>
      <c r="B128" s="23"/>
      <c r="D128" s="23"/>
    </row>
    <row r="129" spans="1:4" ht="15.75">
      <c r="A129" s="23"/>
      <c r="B129" s="23"/>
      <c r="D129" s="23"/>
    </row>
    <row r="130" spans="1:4" ht="15.75">
      <c r="A130" s="23"/>
      <c r="B130" s="23"/>
      <c r="D130" s="23"/>
    </row>
    <row r="131" spans="1:4" ht="15.75">
      <c r="A131" s="23"/>
      <c r="B131" s="23"/>
      <c r="D131" s="23"/>
    </row>
    <row r="132" spans="1:4" ht="15.75">
      <c r="A132" s="23"/>
      <c r="B132" s="23"/>
      <c r="D132" s="23"/>
    </row>
    <row r="133" spans="1:4" ht="15.75">
      <c r="A133" s="23"/>
      <c r="B133" s="23"/>
      <c r="D133" s="23"/>
    </row>
    <row r="134" spans="1:4" ht="15.75">
      <c r="A134" s="23"/>
      <c r="B134" s="23"/>
      <c r="D134" s="23"/>
    </row>
    <row r="135" spans="1:4" ht="15.75">
      <c r="A135" s="23"/>
      <c r="B135" s="23"/>
      <c r="D135" s="23"/>
    </row>
    <row r="136" spans="1:4" ht="15.75">
      <c r="A136" s="23"/>
      <c r="B136" s="23"/>
      <c r="D136" s="23"/>
    </row>
    <row r="137" spans="1:4" ht="15.75">
      <c r="A137" s="23"/>
      <c r="B137" s="23"/>
      <c r="D137" s="23"/>
    </row>
    <row r="138" spans="1:4" ht="15.75">
      <c r="A138" s="23"/>
      <c r="B138" s="23"/>
      <c r="D138" s="23"/>
    </row>
    <row r="139" spans="1:4" ht="15.75">
      <c r="A139" s="23"/>
      <c r="B139" s="23"/>
      <c r="D139" s="23"/>
    </row>
    <row r="140" spans="1:4" ht="15.75">
      <c r="A140" s="23"/>
      <c r="B140" s="23"/>
      <c r="D140" s="23"/>
    </row>
    <row r="146" spans="1:4" ht="15.75">
      <c r="A146" s="23"/>
      <c r="B146" s="23"/>
      <c r="D146" s="23"/>
    </row>
  </sheetData>
  <sheetProtection/>
  <mergeCells count="126">
    <mergeCell ref="N1:Q1"/>
    <mergeCell ref="A2:Q2"/>
    <mergeCell ref="A3:A4"/>
    <mergeCell ref="B3:B4"/>
    <mergeCell ref="C3:C4"/>
    <mergeCell ref="D3:D4"/>
    <mergeCell ref="E3:E4"/>
    <mergeCell ref="F3:Q3"/>
    <mergeCell ref="B6:Q6"/>
    <mergeCell ref="B7:Q7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6"/>
    <mergeCell ref="B32:B36"/>
    <mergeCell ref="C32:C36"/>
    <mergeCell ref="D32:D36"/>
    <mergeCell ref="A37:A40"/>
    <mergeCell ref="B37:B40"/>
    <mergeCell ref="C37:C40"/>
    <mergeCell ref="D37:D40"/>
    <mergeCell ref="A41:A44"/>
    <mergeCell ref="B41:B44"/>
    <mergeCell ref="C41:C44"/>
    <mergeCell ref="D41:D44"/>
    <mergeCell ref="A45:A48"/>
    <mergeCell ref="B45:B48"/>
    <mergeCell ref="C45:C48"/>
    <mergeCell ref="D45:D48"/>
    <mergeCell ref="A49:A52"/>
    <mergeCell ref="B49:B52"/>
    <mergeCell ref="C49:C52"/>
    <mergeCell ref="D49:D52"/>
    <mergeCell ref="A53:A56"/>
    <mergeCell ref="B53:B56"/>
    <mergeCell ref="C53:C56"/>
    <mergeCell ref="D53:D56"/>
    <mergeCell ref="A57:A60"/>
    <mergeCell ref="B57:B60"/>
    <mergeCell ref="C57:C60"/>
    <mergeCell ref="D57:D60"/>
    <mergeCell ref="A61:A64"/>
    <mergeCell ref="B61:B64"/>
    <mergeCell ref="C61:C64"/>
    <mergeCell ref="D61:D64"/>
    <mergeCell ref="A65:A68"/>
    <mergeCell ref="B65:B68"/>
    <mergeCell ref="C65:C68"/>
    <mergeCell ref="D65:D68"/>
    <mergeCell ref="A69:A72"/>
    <mergeCell ref="B69:B72"/>
    <mergeCell ref="C69:C72"/>
    <mergeCell ref="D69:D72"/>
    <mergeCell ref="A73:A76"/>
    <mergeCell ref="B73:B76"/>
    <mergeCell ref="C73:C76"/>
    <mergeCell ref="D73:D76"/>
    <mergeCell ref="D77:D80"/>
    <mergeCell ref="D81:D84"/>
    <mergeCell ref="A77:A80"/>
    <mergeCell ref="B77:B80"/>
    <mergeCell ref="C77:C80"/>
    <mergeCell ref="A81:A84"/>
    <mergeCell ref="B81:B84"/>
    <mergeCell ref="C81:C84"/>
    <mergeCell ref="A85:A89"/>
    <mergeCell ref="B85:B89"/>
    <mergeCell ref="C85:C89"/>
    <mergeCell ref="D85:D89"/>
    <mergeCell ref="A90:A93"/>
    <mergeCell ref="B90:B93"/>
    <mergeCell ref="C90:C93"/>
    <mergeCell ref="D90:D93"/>
    <mergeCell ref="A94:A97"/>
    <mergeCell ref="B94:B97"/>
    <mergeCell ref="C94:C97"/>
    <mergeCell ref="D94:D97"/>
    <mergeCell ref="A98:A101"/>
    <mergeCell ref="B98:B101"/>
    <mergeCell ref="C98:C101"/>
    <mergeCell ref="D98:D101"/>
    <mergeCell ref="A102:A105"/>
    <mergeCell ref="B102:B105"/>
    <mergeCell ref="C102:C105"/>
    <mergeCell ref="D102:D105"/>
    <mergeCell ref="A106:A109"/>
    <mergeCell ref="B106:B109"/>
    <mergeCell ref="C106:C109"/>
    <mergeCell ref="D106:D109"/>
    <mergeCell ref="A110:A113"/>
    <mergeCell ref="B110:B113"/>
    <mergeCell ref="C110:C113"/>
    <mergeCell ref="D110:D113"/>
    <mergeCell ref="A114:A117"/>
    <mergeCell ref="B114:B117"/>
    <mergeCell ref="C114:C117"/>
    <mergeCell ref="D114:D117"/>
    <mergeCell ref="B118:B121"/>
    <mergeCell ref="C118:C121"/>
    <mergeCell ref="A122:A125"/>
    <mergeCell ref="B122:B125"/>
    <mergeCell ref="C122:C125"/>
    <mergeCell ref="D122:D125"/>
    <mergeCell ref="D118:D121"/>
    <mergeCell ref="A118:A121"/>
  </mergeCells>
  <conditionalFormatting sqref="F7:Q7 D8:D31 D90:D93 D98:D121 D37:D84 G4:Q4">
    <cfRule type="cellIs" priority="114" dxfId="52" operator="equal" stopIfTrue="1">
      <formula>0</formula>
    </cfRule>
  </conditionalFormatting>
  <conditionalFormatting sqref="D114 D118 D8 D12 D16 D20 D24 D28 D37 D45 D41 D49 D53 D57 D65 D69 D73 D77 D81 D90 D98 D102 D106 D110 D61 G4:Q4">
    <cfRule type="cellIs" priority="113" dxfId="50" operator="equal">
      <formula>0</formula>
    </cfRule>
  </conditionalFormatting>
  <conditionalFormatting sqref="D114 D118 F7:K7 D8 D12 D16 D20 D24 D28 D37 D45 D41 D49 D53 D57 D65 D69 D73 D77 D81 D90 D98 D102 D106 D110 D61">
    <cfRule type="cellIs" priority="111" dxfId="51" operator="equal">
      <formula>0</formula>
    </cfRule>
  </conditionalFormatting>
  <printOptions/>
  <pageMargins left="0.7" right="0.7" top="0.75" bottom="0.75" header="0.3" footer="0.3"/>
  <pageSetup firstPageNumber="173" useFirstPageNumber="1" fitToHeight="6" horizontalDpi="600" verticalDpi="600" orientation="landscape" paperSize="9" scale="40" r:id="rId1"/>
  <headerFooter>
    <oddFooter>&amp;R&amp;"Times New Roman,обычный"&amp;P</oddFooter>
  </headerFooter>
  <rowBreaks count="2" manualBreakCount="2">
    <brk id="44" max="15" man="1"/>
    <brk id="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Мухлаева А.С.</dc:creator>
  <cp:keywords/>
  <dc:description/>
  <cp:lastModifiedBy>Userok</cp:lastModifiedBy>
  <cp:lastPrinted>2013-12-23T06:04:23Z</cp:lastPrinted>
  <dcterms:created xsi:type="dcterms:W3CDTF">2011-07-06T07:03:15Z</dcterms:created>
  <dcterms:modified xsi:type="dcterms:W3CDTF">2014-01-29T13:57:46Z</dcterms:modified>
  <cp:category/>
  <cp:version/>
  <cp:contentType/>
  <cp:contentStatus/>
</cp:coreProperties>
</file>